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<sst xmlns="http://schemas.openxmlformats.org/spreadsheetml/2006/main" count="843" uniqueCount="51">
  <si>
    <t>ул. Мира, 1</t>
  </si>
  <si>
    <t>Предложения о мероприятиях по энергосбережению и повышению энергетической эффективности, которые возможно проводить в данном многоквартирном доме(МКД).</t>
  </si>
  <si>
    <t>В соответствии с Федеральным законом РФ от 23.11.2009 года № 261-ФЗ «Об энергосбережении и повышении энергетической эффективности» ООО «Лада Дом» разработало и доводит до сведения собственников помещений в МКД следующие предложения* :</t>
  </si>
  <si>
    <t>№ п/п</t>
  </si>
  <si>
    <t>Наименование мероприятия</t>
  </si>
  <si>
    <t>Расходы на проведение мероприятия, руб.</t>
  </si>
  <si>
    <t>Объем ожидаемого снижения используемых энергетических ресурсов в натуральном выражении</t>
  </si>
  <si>
    <t>Объем ожидаемого снижения используемых энергетических ресурсов в денежном выражении, руб./год</t>
  </si>
  <si>
    <t>Срок окупаемости предлагаемых мероприятий, лет</t>
  </si>
  <si>
    <t>Замена ламп накаливания в местах общего пользования на энергосберегающие лампы дневного света</t>
  </si>
  <si>
    <t>кВт/год</t>
  </si>
  <si>
    <t>Установка автоматизированных узлов энергоресурсов ГВС, отопления (с реконструкцией существующих узлов )</t>
  </si>
  <si>
    <t>Гкал/год</t>
  </si>
  <si>
    <t>Утепление фасада здания</t>
  </si>
  <si>
    <t>Энергоаудит (проведение энергетического обследования дома с оформлением энергетического паспорта)</t>
  </si>
  <si>
    <t>-</t>
  </si>
  <si>
    <t>Капитальный ремонт теплоизоляции трубопроводов отопления и ГВС с применением энергоэффективных материалов</t>
  </si>
  <si>
    <t>Замена стеклопакетов лестничных клеток на энерго-эффективные</t>
  </si>
  <si>
    <t xml:space="preserve">* - предложения носят информационный характер и не являются обязательными к исполнению </t>
  </si>
  <si>
    <t>ул. Мира, 3</t>
  </si>
  <si>
    <t>ул. Мира, 9</t>
  </si>
  <si>
    <t>ул. Мира, 13</t>
  </si>
  <si>
    <t>ул. Мира, 15</t>
  </si>
  <si>
    <t>ул. Пионерская, 21</t>
  </si>
  <si>
    <t>ул. Пионерская, 23</t>
  </si>
  <si>
    <t>ул. Пионерская, 25</t>
  </si>
  <si>
    <t>ул. Пионерская, 27</t>
  </si>
  <si>
    <t>ул. Пионерская, 29</t>
  </si>
  <si>
    <t>ул. Пионерская, 33</t>
  </si>
  <si>
    <t>ул. Пушкина, 70</t>
  </si>
  <si>
    <t>ул. Пушкина, 72</t>
  </si>
  <si>
    <t>ул. Пушкина, 74</t>
  </si>
  <si>
    <t>ул. Пушкина, 78</t>
  </si>
  <si>
    <t>ул. Пушкина, 80</t>
  </si>
  <si>
    <t>ул. Пушкина, 82</t>
  </si>
  <si>
    <t>ул. Пушкина, 84</t>
  </si>
  <si>
    <t>ул. Пушкина, 86</t>
  </si>
  <si>
    <t>ул. Пушкина, 86 а</t>
  </si>
  <si>
    <t>ул. Пушкина, 90</t>
  </si>
  <si>
    <t>ул. Пушкина, 92</t>
  </si>
  <si>
    <t>ул. Пушкина, 92а</t>
  </si>
  <si>
    <t>ул. Пушкина, 94</t>
  </si>
  <si>
    <t>ул. Пушкина, 96</t>
  </si>
  <si>
    <t>ул. Пушкина, 98</t>
  </si>
  <si>
    <t>ул. Пушкина, 102</t>
  </si>
  <si>
    <t>ул. Пушкина, 104</t>
  </si>
  <si>
    <t>пл. Труда, 19</t>
  </si>
  <si>
    <t>ул. Химиков, 1</t>
  </si>
  <si>
    <t>ул. Химиков, 3</t>
  </si>
  <si>
    <t>ул. Химиков, 1а</t>
  </si>
  <si>
    <t>ул. Химиков, 7</t>
  </si>
</sst>
</file>

<file path=xl/styles.xml><?xml version="1.0" encoding="utf-8"?>
<styleSheet xmlns="http://schemas.openxmlformats.org/spreadsheetml/2006/main">
  <numFmts count="5">
    <numFmt numFmtId="164" formatCode="GENERAL"/>
    <numFmt numFmtId="165" formatCode="#,##0"/>
    <numFmt numFmtId="166" formatCode="0.0"/>
    <numFmt numFmtId="167" formatCode="0.00"/>
    <numFmt numFmtId="168" formatCode="0"/>
  </numFmts>
  <fonts count="2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8"/>
      <color indexed="8"/>
      <name val="Calibri"/>
      <family val="2"/>
    </font>
    <font>
      <b/>
      <sz val="8"/>
      <color indexed="8"/>
      <name val="Arial"/>
      <family val="2"/>
    </font>
    <font>
      <sz val="8"/>
      <color indexed="8"/>
      <name val="Calibri"/>
      <family val="2"/>
    </font>
    <font>
      <sz val="9"/>
      <color indexed="8"/>
      <name val="Calibri"/>
      <family val="2"/>
    </font>
    <font>
      <sz val="10"/>
      <color indexed="8"/>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59">
    <xf numFmtId="164" fontId="0" fillId="0" borderId="0" xfId="0" applyAlignment="1">
      <alignment/>
    </xf>
    <xf numFmtId="164" fontId="0" fillId="0" borderId="0" xfId="0" applyAlignment="1">
      <alignment horizontal="center" vertical="center"/>
    </xf>
    <xf numFmtId="165" fontId="0" fillId="0" borderId="0" xfId="0" applyNumberFormat="1" applyFont="1" applyAlignment="1">
      <alignment/>
    </xf>
    <xf numFmtId="164" fontId="18" fillId="0" borderId="0" xfId="0" applyFont="1" applyBorder="1" applyAlignment="1">
      <alignment horizontal="center" wrapText="1"/>
    </xf>
    <xf numFmtId="164" fontId="19" fillId="0" borderId="0" xfId="0" applyFont="1" applyBorder="1" applyAlignment="1">
      <alignment horizontal="center" wrapText="1"/>
    </xf>
    <xf numFmtId="164" fontId="19" fillId="0" borderId="0" xfId="0" applyFont="1" applyAlignment="1">
      <alignment/>
    </xf>
    <xf numFmtId="164" fontId="20" fillId="0" borderId="10" xfId="0" applyFont="1" applyBorder="1" applyAlignment="1">
      <alignment horizontal="center" vertical="top" wrapText="1"/>
    </xf>
    <xf numFmtId="164" fontId="20" fillId="0" borderId="10" xfId="0" applyFont="1" applyBorder="1" applyAlignment="1">
      <alignment horizontal="center" vertical="center" wrapText="1"/>
    </xf>
    <xf numFmtId="165" fontId="21" fillId="0" borderId="11" xfId="0" applyNumberFormat="1" applyFont="1" applyBorder="1" applyAlignment="1">
      <alignment horizontal="center" vertical="top" wrapText="1"/>
    </xf>
    <xf numFmtId="164" fontId="21" fillId="0" borderId="11" xfId="0" applyFont="1" applyBorder="1" applyAlignment="1">
      <alignment horizontal="center" vertical="top" wrapText="1"/>
    </xf>
    <xf numFmtId="164" fontId="21" fillId="0" borderId="10" xfId="0" applyFont="1" applyBorder="1" applyAlignment="1">
      <alignment horizontal="center" vertical="top" wrapText="1"/>
    </xf>
    <xf numFmtId="164" fontId="22" fillId="0" borderId="12" xfId="0" applyFont="1" applyBorder="1" applyAlignment="1">
      <alignment horizontal="center" vertical="center" wrapText="1"/>
    </xf>
    <xf numFmtId="164" fontId="23" fillId="0" borderId="10" xfId="0" applyFont="1" applyBorder="1" applyAlignment="1">
      <alignment horizontal="center" vertical="top" wrapText="1"/>
    </xf>
    <xf numFmtId="164" fontId="23" fillId="0" borderId="12" xfId="0" applyFont="1" applyBorder="1" applyAlignment="1">
      <alignment horizontal="center" vertical="top" wrapText="1"/>
    </xf>
    <xf numFmtId="164" fontId="20" fillId="0" borderId="10" xfId="0" applyFont="1" applyBorder="1" applyAlignment="1">
      <alignment horizontal="center" vertical="top"/>
    </xf>
    <xf numFmtId="165" fontId="23" fillId="0" borderId="10" xfId="0" applyNumberFormat="1" applyFont="1" applyBorder="1" applyAlignment="1">
      <alignment horizontal="center" vertical="top" wrapText="1"/>
    </xf>
    <xf numFmtId="164" fontId="22" fillId="0" borderId="13" xfId="0" applyFont="1" applyBorder="1" applyAlignment="1">
      <alignment horizontal="center" vertical="top" wrapText="1"/>
    </xf>
    <xf numFmtId="166" fontId="22" fillId="0" borderId="14" xfId="0" applyNumberFormat="1" applyFont="1" applyBorder="1" applyAlignment="1">
      <alignment horizontal="center" vertical="top" wrapText="1"/>
    </xf>
    <xf numFmtId="164" fontId="22" fillId="0" borderId="15" xfId="0" applyFont="1" applyBorder="1" applyAlignment="1">
      <alignment horizontal="center" vertical="top" wrapText="1"/>
    </xf>
    <xf numFmtId="166" fontId="22" fillId="0" borderId="10" xfId="0" applyNumberFormat="1" applyFont="1" applyBorder="1" applyAlignment="1">
      <alignment horizontal="center" vertical="top" wrapText="1"/>
    </xf>
    <xf numFmtId="165" fontId="22" fillId="0" borderId="10" xfId="0" applyNumberFormat="1" applyFont="1" applyBorder="1" applyAlignment="1">
      <alignment horizontal="center" vertical="top" wrapText="1"/>
    </xf>
    <xf numFmtId="164" fontId="22" fillId="0" borderId="10" xfId="0" applyFont="1" applyBorder="1" applyAlignment="1">
      <alignment horizontal="center" vertical="top" wrapText="1"/>
    </xf>
    <xf numFmtId="164" fontId="24" fillId="0" borderId="10" xfId="0" applyFont="1" applyBorder="1" applyAlignment="1">
      <alignment horizontal="center" vertical="top" wrapText="1"/>
    </xf>
    <xf numFmtId="164" fontId="22" fillId="0" borderId="10" xfId="0" applyFont="1" applyBorder="1" applyAlignment="1">
      <alignment horizontal="center" vertical="center" wrapText="1"/>
    </xf>
    <xf numFmtId="165" fontId="25" fillId="0" borderId="14" xfId="0" applyNumberFormat="1" applyFont="1" applyBorder="1" applyAlignment="1">
      <alignment horizontal="center" vertical="top" wrapText="1"/>
    </xf>
    <xf numFmtId="164" fontId="22" fillId="0" borderId="14" xfId="0" applyFont="1" applyBorder="1" applyAlignment="1">
      <alignment horizontal="center" vertical="top" wrapText="1"/>
    </xf>
    <xf numFmtId="164" fontId="22" fillId="0" borderId="0" xfId="0" applyFont="1" applyAlignment="1">
      <alignment/>
    </xf>
    <xf numFmtId="165" fontId="25" fillId="0" borderId="10" xfId="0" applyNumberFormat="1" applyFont="1" applyBorder="1" applyAlignment="1">
      <alignment horizontal="center" vertical="top" wrapText="1"/>
    </xf>
    <xf numFmtId="167" fontId="22" fillId="0" borderId="10" xfId="0" applyNumberFormat="1" applyFont="1" applyBorder="1" applyAlignment="1">
      <alignment horizontal="center" vertical="top" wrapText="1"/>
    </xf>
    <xf numFmtId="164" fontId="23" fillId="0" borderId="14" xfId="0" applyFont="1" applyBorder="1" applyAlignment="1">
      <alignment horizontal="center" vertical="top" wrapText="1"/>
    </xf>
    <xf numFmtId="164" fontId="23" fillId="0" borderId="15" xfId="0" applyFont="1" applyBorder="1" applyAlignment="1">
      <alignment horizontal="center" vertical="top" wrapText="1"/>
    </xf>
    <xf numFmtId="164" fontId="20" fillId="0" borderId="11" xfId="0" applyFont="1" applyBorder="1" applyAlignment="1">
      <alignment horizontal="center" vertical="top" wrapText="1"/>
    </xf>
    <xf numFmtId="164" fontId="20" fillId="0" borderId="11" xfId="0" applyFont="1" applyBorder="1" applyAlignment="1">
      <alignment horizontal="center" vertical="center" wrapText="1"/>
    </xf>
    <xf numFmtId="164" fontId="23" fillId="0" borderId="10" xfId="0" applyFont="1" applyBorder="1" applyAlignment="1">
      <alignment horizontal="center" vertical="center" wrapText="1"/>
    </xf>
    <xf numFmtId="165" fontId="23" fillId="0" borderId="14" xfId="0" applyNumberFormat="1" applyFont="1" applyBorder="1" applyAlignment="1">
      <alignment horizontal="center" vertical="top" wrapText="1"/>
    </xf>
    <xf numFmtId="164" fontId="23" fillId="0" borderId="16" xfId="0" applyFont="1" applyBorder="1" applyAlignment="1">
      <alignment horizontal="center" vertical="top" wrapText="1"/>
    </xf>
    <xf numFmtId="164" fontId="0" fillId="0" borderId="0" xfId="0" applyFont="1" applyAlignment="1">
      <alignment/>
    </xf>
    <xf numFmtId="164" fontId="0" fillId="0" borderId="0" xfId="0" applyFont="1" applyAlignment="1">
      <alignment horizontal="center" vertical="center"/>
    </xf>
    <xf numFmtId="164" fontId="19" fillId="0" borderId="0" xfId="0" applyFont="1" applyAlignment="1">
      <alignment/>
    </xf>
    <xf numFmtId="164" fontId="20" fillId="0" borderId="17" xfId="0" applyFont="1" applyBorder="1" applyAlignment="1">
      <alignment horizontal="center" vertical="center" wrapText="1"/>
    </xf>
    <xf numFmtId="165" fontId="21" fillId="0" borderId="17" xfId="0" applyNumberFormat="1" applyFont="1" applyBorder="1" applyAlignment="1">
      <alignment horizontal="center" vertical="top" wrapText="1"/>
    </xf>
    <xf numFmtId="164" fontId="21" fillId="0" borderId="17" xfId="0" applyFont="1" applyBorder="1" applyAlignment="1">
      <alignment horizontal="center" vertical="top" wrapText="1"/>
    </xf>
    <xf numFmtId="167" fontId="22" fillId="0" borderId="13" xfId="0" applyNumberFormat="1" applyFont="1" applyBorder="1" applyAlignment="1">
      <alignment horizontal="center" vertical="top" wrapText="1"/>
    </xf>
    <xf numFmtId="164" fontId="0" fillId="0" borderId="0" xfId="0" applyBorder="1" applyAlignment="1">
      <alignment horizontal="center"/>
    </xf>
    <xf numFmtId="167" fontId="23" fillId="0" borderId="10" xfId="0" applyNumberFormat="1" applyFont="1" applyBorder="1" applyAlignment="1">
      <alignment horizontal="center" vertical="top" wrapText="1"/>
    </xf>
    <xf numFmtId="168" fontId="23" fillId="0" borderId="10" xfId="0" applyNumberFormat="1" applyFont="1" applyBorder="1" applyAlignment="1">
      <alignment horizontal="center" vertical="top" wrapText="1"/>
    </xf>
    <xf numFmtId="164" fontId="23" fillId="0" borderId="18" xfId="0" applyFont="1" applyBorder="1" applyAlignment="1">
      <alignment horizontal="center" vertical="top" wrapText="1"/>
    </xf>
    <xf numFmtId="164" fontId="23" fillId="0" borderId="19" xfId="0" applyFont="1" applyBorder="1" applyAlignment="1">
      <alignment horizontal="center" vertical="top" wrapText="1"/>
    </xf>
    <xf numFmtId="165" fontId="23" fillId="0" borderId="20" xfId="0" applyNumberFormat="1" applyFont="1" applyBorder="1" applyAlignment="1">
      <alignment horizontal="center" vertical="top" wrapText="1"/>
    </xf>
    <xf numFmtId="164" fontId="23" fillId="0" borderId="20" xfId="0" applyFont="1" applyBorder="1" applyAlignment="1">
      <alignment horizontal="center" vertical="top" wrapText="1"/>
    </xf>
    <xf numFmtId="164" fontId="23" fillId="0" borderId="21" xfId="0" applyFont="1" applyBorder="1" applyAlignment="1">
      <alignment horizontal="center" vertical="top" wrapText="1"/>
    </xf>
    <xf numFmtId="164" fontId="23" fillId="0" borderId="22" xfId="0" applyFont="1" applyBorder="1" applyAlignment="1">
      <alignment horizontal="center" vertical="top" wrapText="1"/>
    </xf>
    <xf numFmtId="164" fontId="23" fillId="0" borderId="23" xfId="0" applyFont="1" applyBorder="1" applyAlignment="1">
      <alignment horizontal="center" vertical="top" wrapText="1"/>
    </xf>
    <xf numFmtId="164" fontId="24" fillId="0" borderId="19" xfId="0" applyFont="1" applyBorder="1" applyAlignment="1">
      <alignment horizontal="center" vertical="top" wrapText="1"/>
    </xf>
    <xf numFmtId="164" fontId="23" fillId="0" borderId="0" xfId="0" applyFont="1" applyAlignment="1">
      <alignment horizontal="center" vertical="top" wrapText="1"/>
    </xf>
    <xf numFmtId="164" fontId="23" fillId="0" borderId="24" xfId="0" applyFont="1" applyBorder="1" applyAlignment="1">
      <alignment horizontal="center" vertical="top" wrapText="1"/>
    </xf>
    <xf numFmtId="165" fontId="23" fillId="0" borderId="18" xfId="0" applyNumberFormat="1" applyFont="1" applyBorder="1" applyAlignment="1">
      <alignment horizontal="center" vertical="top" wrapText="1"/>
    </xf>
    <xf numFmtId="164" fontId="23" fillId="0" borderId="19" xfId="0" applyFont="1" applyBorder="1" applyAlignment="1">
      <alignment horizontal="justify" vertical="top" wrapText="1"/>
    </xf>
    <xf numFmtId="165" fontId="22" fillId="0" borderId="14" xfId="0" applyNumberFormat="1" applyFont="1" applyBorder="1" applyAlignment="1">
      <alignment horizontal="center" vertical="top" wrapText="1"/>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V657"/>
  <sheetViews>
    <sheetView tabSelected="1" workbookViewId="0" topLeftCell="A617">
      <selection activeCell="B2" activeCellId="33" sqref="A4 A24 A44 A63 A83 A103 A123 A143 A163 A183 A203 A223 A243 A263 A283 A303 A323 A343 A363 A383 A405 A425 A445 A465 A485 A505 A525 A545 A565 A585 A606 A622 A642 B2"/>
    </sheetView>
  </sheetViews>
  <sheetFormatPr defaultColWidth="9.140625" defaultRowHeight="15"/>
  <cols>
    <col min="1" max="1" width="7.140625" style="0" customWidth="1"/>
    <col min="2" max="2" width="18.140625" style="0" customWidth="1"/>
    <col min="3" max="3" width="11.7109375" style="0" customWidth="1"/>
    <col min="4" max="4" width="13.7109375" style="0" customWidth="1"/>
    <col min="5" max="5" width="14.140625" style="0" customWidth="1"/>
    <col min="9" max="22" width="0" style="0" hidden="1" customWidth="1"/>
  </cols>
  <sheetData>
    <row r="1" ht="12.75" customHeight="1"/>
    <row r="2" spans="2:3" ht="12.75">
      <c r="B2" s="1"/>
      <c r="C2" s="2" t="s">
        <v>0</v>
      </c>
    </row>
    <row r="3" spans="1:6" ht="45" customHeight="1">
      <c r="A3" s="3" t="s">
        <v>1</v>
      </c>
      <c r="B3" s="3"/>
      <c r="C3" s="3"/>
      <c r="D3" s="3"/>
      <c r="E3" s="3"/>
      <c r="F3" s="3"/>
    </row>
    <row r="4" spans="1:7" ht="57.75" customHeight="1">
      <c r="A4" s="4" t="s">
        <v>2</v>
      </c>
      <c r="B4" s="4"/>
      <c r="C4" s="4"/>
      <c r="D4" s="4"/>
      <c r="E4" s="4"/>
      <c r="F4" s="4"/>
      <c r="G4" s="5"/>
    </row>
    <row r="5" spans="2:3" ht="12.75">
      <c r="B5" s="1"/>
      <c r="C5" s="2"/>
    </row>
    <row r="6" spans="1:6" ht="12.75">
      <c r="A6" s="6" t="s">
        <v>3</v>
      </c>
      <c r="B6" s="7" t="s">
        <v>4</v>
      </c>
      <c r="C6" s="8" t="s">
        <v>5</v>
      </c>
      <c r="D6" s="9" t="s">
        <v>6</v>
      </c>
      <c r="E6" s="10" t="s">
        <v>7</v>
      </c>
      <c r="F6" s="10" t="s">
        <v>8</v>
      </c>
    </row>
    <row r="7" spans="1:6" ht="47.25" customHeight="1">
      <c r="A7" s="6">
        <v>1</v>
      </c>
      <c r="B7" s="11" t="s">
        <v>9</v>
      </c>
      <c r="C7" s="12">
        <v>10800</v>
      </c>
      <c r="D7" s="13">
        <v>4147.2</v>
      </c>
      <c r="E7" s="12">
        <v>10492.4</v>
      </c>
      <c r="F7" s="12">
        <v>1</v>
      </c>
    </row>
    <row r="8" spans="1:6" ht="15.75" customHeight="1">
      <c r="A8" s="6"/>
      <c r="B8" s="11"/>
      <c r="C8" s="12"/>
      <c r="D8" s="13" t="s">
        <v>10</v>
      </c>
      <c r="E8" s="12"/>
      <c r="F8" s="12"/>
    </row>
    <row r="9" spans="1:6" ht="71.25" customHeight="1">
      <c r="A9" s="14">
        <v>2</v>
      </c>
      <c r="B9" s="11" t="s">
        <v>11</v>
      </c>
      <c r="C9" s="15">
        <v>400000</v>
      </c>
      <c r="D9" s="12">
        <v>73.9</v>
      </c>
      <c r="E9" s="16">
        <f>D9*944</f>
        <v>69761.6</v>
      </c>
      <c r="F9" s="17">
        <f>C9/E9</f>
        <v>5.733813444645764</v>
      </c>
    </row>
    <row r="10" spans="1:6" ht="12.75">
      <c r="A10" s="14"/>
      <c r="B10" s="11"/>
      <c r="C10" s="15"/>
      <c r="D10" s="12" t="s">
        <v>12</v>
      </c>
      <c r="E10" s="16"/>
      <c r="F10" s="17"/>
    </row>
    <row r="11" spans="1:6" ht="12.75" customHeight="1">
      <c r="A11" s="6">
        <v>3</v>
      </c>
      <c r="B11" s="11" t="s">
        <v>13</v>
      </c>
      <c r="C11" s="12">
        <v>1838655</v>
      </c>
      <c r="D11" s="12">
        <v>19.7</v>
      </c>
      <c r="E11" s="18">
        <f>D11*944</f>
        <v>18596.8</v>
      </c>
      <c r="F11" s="19">
        <f>C11/E11</f>
        <v>98.86942914910092</v>
      </c>
    </row>
    <row r="12" spans="1:6" ht="12.75">
      <c r="A12" s="6"/>
      <c r="B12" s="11"/>
      <c r="C12" s="12"/>
      <c r="D12" s="12" t="s">
        <v>12</v>
      </c>
      <c r="E12" s="18"/>
      <c r="F12" s="19"/>
    </row>
    <row r="13" spans="1:6" ht="66.75" customHeight="1">
      <c r="A13" s="6">
        <v>4</v>
      </c>
      <c r="B13" s="11" t="s">
        <v>14</v>
      </c>
      <c r="C13" s="20">
        <v>50000</v>
      </c>
      <c r="D13" s="21" t="s">
        <v>15</v>
      </c>
      <c r="E13" s="18" t="s">
        <v>15</v>
      </c>
      <c r="F13" s="21" t="s">
        <v>15</v>
      </c>
    </row>
    <row r="14" spans="1:6" ht="12.75">
      <c r="A14" s="6"/>
      <c r="B14" s="11"/>
      <c r="C14" s="20"/>
      <c r="D14" s="21"/>
      <c r="E14" s="18"/>
      <c r="F14" s="21"/>
    </row>
    <row r="15" spans="1:6" ht="71.25" customHeight="1">
      <c r="A15" s="6">
        <v>5</v>
      </c>
      <c r="B15" s="11" t="s">
        <v>16</v>
      </c>
      <c r="C15" s="15">
        <v>98800</v>
      </c>
      <c r="D15" s="12">
        <v>13.2</v>
      </c>
      <c r="E15" s="18">
        <f>D15*944</f>
        <v>12460.8</v>
      </c>
      <c r="F15" s="19">
        <f>C15/E15</f>
        <v>7.928864920390344</v>
      </c>
    </row>
    <row r="16" spans="1:6" ht="12.75">
      <c r="A16" s="6"/>
      <c r="B16" s="11"/>
      <c r="C16" s="15"/>
      <c r="D16" s="22" t="s">
        <v>12</v>
      </c>
      <c r="E16" s="18"/>
      <c r="F16" s="19"/>
    </row>
    <row r="17" spans="1:6" ht="36.75" customHeight="1">
      <c r="A17" s="21">
        <v>6</v>
      </c>
      <c r="B17" s="23" t="s">
        <v>17</v>
      </c>
      <c r="C17" s="24">
        <v>160000</v>
      </c>
      <c r="D17" s="25">
        <f>C17*0.5666/10000</f>
        <v>9.0656</v>
      </c>
      <c r="E17" s="21">
        <f>D17*944</f>
        <v>8557.9264</v>
      </c>
      <c r="F17" s="19">
        <f>C17/E17</f>
        <v>18.696117788533446</v>
      </c>
    </row>
    <row r="18" spans="1:6" ht="12.75">
      <c r="A18" s="21"/>
      <c r="B18" s="23"/>
      <c r="C18" s="24"/>
      <c r="D18" s="21" t="s">
        <v>12</v>
      </c>
      <c r="E18" s="21"/>
      <c r="F18" s="19"/>
    </row>
    <row r="19" spans="1:3" ht="12.75">
      <c r="A19" s="26" t="s">
        <v>18</v>
      </c>
      <c r="B19" s="1"/>
      <c r="C19" s="2"/>
    </row>
    <row r="22" spans="2:3" ht="12.75">
      <c r="B22" s="1"/>
      <c r="C22" s="2" t="s">
        <v>19</v>
      </c>
    </row>
    <row r="23" spans="1:6" ht="45" customHeight="1">
      <c r="A23" s="3" t="s">
        <v>1</v>
      </c>
      <c r="B23" s="3"/>
      <c r="C23" s="3"/>
      <c r="D23" s="3"/>
      <c r="E23" s="3"/>
      <c r="F23" s="3"/>
    </row>
    <row r="24" spans="1:7" ht="57.75" customHeight="1">
      <c r="A24" s="4" t="s">
        <v>2</v>
      </c>
      <c r="B24" s="4"/>
      <c r="C24" s="4"/>
      <c r="D24" s="4"/>
      <c r="E24" s="4"/>
      <c r="F24" s="4"/>
      <c r="G24" s="5"/>
    </row>
    <row r="25" spans="2:3" ht="12.75">
      <c r="B25" s="1"/>
      <c r="C25" s="2"/>
    </row>
    <row r="26" spans="1:6" ht="12.75">
      <c r="A26" s="6" t="s">
        <v>3</v>
      </c>
      <c r="B26" s="7" t="s">
        <v>4</v>
      </c>
      <c r="C26" s="8" t="s">
        <v>5</v>
      </c>
      <c r="D26" s="9" t="s">
        <v>6</v>
      </c>
      <c r="E26" s="9" t="s">
        <v>7</v>
      </c>
      <c r="F26" s="9" t="s">
        <v>8</v>
      </c>
    </row>
    <row r="27" spans="1:6" ht="47.25" customHeight="1">
      <c r="A27" s="6">
        <v>1</v>
      </c>
      <c r="B27" s="11" t="s">
        <v>9</v>
      </c>
      <c r="C27" s="12">
        <v>16200</v>
      </c>
      <c r="D27" s="13">
        <v>6220.8</v>
      </c>
      <c r="E27" s="12">
        <v>15738.6</v>
      </c>
      <c r="F27" s="12">
        <v>1</v>
      </c>
    </row>
    <row r="28" spans="1:6" ht="15.75" customHeight="1">
      <c r="A28" s="6"/>
      <c r="B28" s="11"/>
      <c r="C28" s="12"/>
      <c r="D28" s="13" t="s">
        <v>10</v>
      </c>
      <c r="E28" s="12"/>
      <c r="F28" s="12"/>
    </row>
    <row r="29" spans="1:6" ht="71.25" customHeight="1">
      <c r="A29" s="14">
        <v>2</v>
      </c>
      <c r="B29" s="11" t="s">
        <v>11</v>
      </c>
      <c r="C29" s="15">
        <v>400000</v>
      </c>
      <c r="D29" s="12">
        <v>110.9</v>
      </c>
      <c r="E29" s="25">
        <f>D29*944</f>
        <v>104689.6</v>
      </c>
      <c r="F29" s="17">
        <f>C29/E29</f>
        <v>3.8208188779019117</v>
      </c>
    </row>
    <row r="30" spans="1:6" ht="12.75">
      <c r="A30" s="14"/>
      <c r="B30" s="11"/>
      <c r="C30" s="15"/>
      <c r="D30" s="12" t="s">
        <v>12</v>
      </c>
      <c r="E30" s="25"/>
      <c r="F30" s="17"/>
    </row>
    <row r="31" spans="1:6" ht="12.75" customHeight="1">
      <c r="A31" s="6">
        <v>3</v>
      </c>
      <c r="B31" s="11" t="s">
        <v>13</v>
      </c>
      <c r="C31" s="12">
        <v>2495317.5</v>
      </c>
      <c r="D31" s="12">
        <v>27.4</v>
      </c>
      <c r="E31" s="21">
        <f>D31*944</f>
        <v>25865.6</v>
      </c>
      <c r="F31" s="19">
        <f>C31/E31</f>
        <v>96.4724382964246</v>
      </c>
    </row>
    <row r="32" spans="1:6" ht="12.75">
      <c r="A32" s="6"/>
      <c r="B32" s="11"/>
      <c r="C32" s="12"/>
      <c r="D32" s="12" t="s">
        <v>12</v>
      </c>
      <c r="E32" s="21"/>
      <c r="F32" s="19"/>
    </row>
    <row r="33" spans="1:6" ht="66.75" customHeight="1">
      <c r="A33" s="6">
        <v>4</v>
      </c>
      <c r="B33" s="11" t="s">
        <v>14</v>
      </c>
      <c r="C33" s="20">
        <v>50000</v>
      </c>
      <c r="D33" s="21" t="s">
        <v>15</v>
      </c>
      <c r="E33" s="21" t="s">
        <v>15</v>
      </c>
      <c r="F33" s="21" t="s">
        <v>15</v>
      </c>
    </row>
    <row r="34" spans="1:6" ht="12.75">
      <c r="A34" s="6"/>
      <c r="B34" s="11"/>
      <c r="C34" s="20"/>
      <c r="D34" s="21"/>
      <c r="E34" s="21"/>
      <c r="F34" s="21"/>
    </row>
    <row r="35" spans="1:6" ht="71.25" customHeight="1">
      <c r="A35" s="6">
        <v>5</v>
      </c>
      <c r="B35" s="11" t="s">
        <v>16</v>
      </c>
      <c r="C35" s="15">
        <v>148200</v>
      </c>
      <c r="D35" s="12">
        <v>18.3</v>
      </c>
      <c r="E35" s="21">
        <f>D35*944</f>
        <v>17275.2</v>
      </c>
      <c r="F35" s="19">
        <f>C35/E35</f>
        <v>8.578771881078078</v>
      </c>
    </row>
    <row r="36" spans="1:6" ht="12.75">
      <c r="A36" s="6"/>
      <c r="B36" s="11"/>
      <c r="C36" s="15"/>
      <c r="D36" s="22" t="s">
        <v>12</v>
      </c>
      <c r="E36" s="21"/>
      <c r="F36" s="19"/>
    </row>
    <row r="37" spans="1:6" ht="36.75" customHeight="1">
      <c r="A37" s="21">
        <v>6</v>
      </c>
      <c r="B37" s="11" t="s">
        <v>17</v>
      </c>
      <c r="C37" s="27">
        <v>240000</v>
      </c>
      <c r="D37" s="21">
        <f>C37*0.5666/10000</f>
        <v>13.5984</v>
      </c>
      <c r="E37" s="28">
        <f>D37*944</f>
        <v>12836.8896</v>
      </c>
      <c r="F37" s="19">
        <f>C37/E37</f>
        <v>18.696117788533446</v>
      </c>
    </row>
    <row r="38" spans="1:6" ht="12.75">
      <c r="A38" s="21"/>
      <c r="B38" s="11"/>
      <c r="C38" s="27"/>
      <c r="D38" s="21" t="s">
        <v>12</v>
      </c>
      <c r="E38" s="28"/>
      <c r="F38" s="19"/>
    </row>
    <row r="39" spans="1:3" ht="12.75">
      <c r="A39" s="26" t="s">
        <v>18</v>
      </c>
      <c r="B39" s="1"/>
      <c r="C39" s="2"/>
    </row>
    <row r="42" spans="2:3" ht="12.75">
      <c r="B42" s="1"/>
      <c r="C42" s="2" t="s">
        <v>20</v>
      </c>
    </row>
    <row r="43" spans="1:6" ht="45" customHeight="1">
      <c r="A43" s="3" t="s">
        <v>1</v>
      </c>
      <c r="B43" s="3"/>
      <c r="C43" s="3"/>
      <c r="D43" s="3"/>
      <c r="E43" s="3"/>
      <c r="F43" s="3"/>
    </row>
    <row r="44" spans="1:7" ht="57.75" customHeight="1">
      <c r="A44" s="4" t="s">
        <v>2</v>
      </c>
      <c r="B44" s="4"/>
      <c r="C44" s="4"/>
      <c r="D44" s="4"/>
      <c r="E44" s="4"/>
      <c r="F44" s="4"/>
      <c r="G44" s="5"/>
    </row>
    <row r="45" spans="2:3" ht="12.75">
      <c r="B45" s="1"/>
      <c r="C45" s="2"/>
    </row>
    <row r="46" spans="1:6" ht="12.75">
      <c r="A46" s="6" t="s">
        <v>3</v>
      </c>
      <c r="B46" s="7" t="s">
        <v>4</v>
      </c>
      <c r="C46" s="8" t="s">
        <v>5</v>
      </c>
      <c r="D46" s="9" t="s">
        <v>6</v>
      </c>
      <c r="E46" s="9" t="s">
        <v>7</v>
      </c>
      <c r="F46" s="9" t="s">
        <v>8</v>
      </c>
    </row>
    <row r="47" spans="1:6" ht="47.25" customHeight="1">
      <c r="A47" s="6">
        <v>1</v>
      </c>
      <c r="B47" s="11" t="s">
        <v>9</v>
      </c>
      <c r="C47" s="12">
        <v>15300</v>
      </c>
      <c r="D47" s="12">
        <v>5875.2</v>
      </c>
      <c r="E47" s="12">
        <v>14864.3</v>
      </c>
      <c r="F47" s="12">
        <v>1</v>
      </c>
    </row>
    <row r="48" spans="1:6" ht="15.75" customHeight="1">
      <c r="A48" s="6"/>
      <c r="B48" s="11"/>
      <c r="C48" s="12"/>
      <c r="D48" s="12" t="s">
        <v>10</v>
      </c>
      <c r="E48" s="12"/>
      <c r="F48" s="12"/>
    </row>
    <row r="49" spans="1:6" ht="71.25" customHeight="1">
      <c r="A49" s="14">
        <v>2</v>
      </c>
      <c r="B49" s="11" t="s">
        <v>11</v>
      </c>
      <c r="C49" s="15">
        <v>400000</v>
      </c>
      <c r="D49" s="29">
        <v>147.8</v>
      </c>
      <c r="E49" s="16">
        <f>D49*944</f>
        <v>139523.2</v>
      </c>
      <c r="F49" s="17">
        <f>C49/E49</f>
        <v>2.866906722322882</v>
      </c>
    </row>
    <row r="50" spans="1:6" ht="12.75">
      <c r="A50" s="14"/>
      <c r="B50" s="11"/>
      <c r="C50" s="15"/>
      <c r="D50" s="12" t="s">
        <v>12</v>
      </c>
      <c r="E50" s="16"/>
      <c r="F50" s="17"/>
    </row>
    <row r="51" spans="1:6" ht="12.75" customHeight="1">
      <c r="A51" s="6">
        <v>3</v>
      </c>
      <c r="B51" s="11" t="s">
        <v>13</v>
      </c>
      <c r="C51" s="12">
        <v>3151980</v>
      </c>
      <c r="D51" s="12">
        <v>42.2</v>
      </c>
      <c r="E51" s="18">
        <f>D51*944</f>
        <v>39836.8</v>
      </c>
      <c r="F51" s="19">
        <f>C51/E51</f>
        <v>79.12231906177202</v>
      </c>
    </row>
    <row r="52" spans="1:6" ht="12.75">
      <c r="A52" s="6"/>
      <c r="B52" s="11"/>
      <c r="C52" s="12"/>
      <c r="D52" s="12" t="s">
        <v>12</v>
      </c>
      <c r="E52" s="18"/>
      <c r="F52" s="19"/>
    </row>
    <row r="53" spans="1:6" ht="66.75" customHeight="1">
      <c r="A53" s="6">
        <v>4</v>
      </c>
      <c r="B53" s="11" t="s">
        <v>14</v>
      </c>
      <c r="C53" s="20">
        <v>50000</v>
      </c>
      <c r="D53" s="21" t="s">
        <v>15</v>
      </c>
      <c r="E53" s="21" t="s">
        <v>15</v>
      </c>
      <c r="F53" s="21" t="s">
        <v>15</v>
      </c>
    </row>
    <row r="54" spans="1:6" ht="12.75">
      <c r="A54" s="6"/>
      <c r="B54" s="11"/>
      <c r="C54" s="20"/>
      <c r="D54" s="21"/>
      <c r="E54" s="21"/>
      <c r="F54" s="21"/>
    </row>
    <row r="55" spans="1:6" ht="71.25" customHeight="1">
      <c r="A55" s="6">
        <v>5</v>
      </c>
      <c r="B55" s="11" t="s">
        <v>16</v>
      </c>
      <c r="C55" s="15">
        <v>197600</v>
      </c>
      <c r="D55" s="12">
        <v>28.1</v>
      </c>
      <c r="E55" s="18">
        <f>D55*944</f>
        <v>26526.4</v>
      </c>
      <c r="F55" s="19">
        <f>C55/E55</f>
        <v>7.449182701007298</v>
      </c>
    </row>
    <row r="56" spans="1:6" ht="12.75">
      <c r="A56" s="6"/>
      <c r="B56" s="11"/>
      <c r="C56" s="15"/>
      <c r="D56" s="22" t="s">
        <v>12</v>
      </c>
      <c r="E56" s="18"/>
      <c r="F56" s="19"/>
    </row>
    <row r="57" spans="1:6" ht="36.75" customHeight="1">
      <c r="A57" s="21">
        <v>6</v>
      </c>
      <c r="B57" s="11" t="s">
        <v>17</v>
      </c>
      <c r="C57" s="24">
        <v>320000</v>
      </c>
      <c r="D57" s="25">
        <f>C57*0.5666/10000</f>
        <v>18.1312</v>
      </c>
      <c r="E57" s="28">
        <f>D57*944</f>
        <v>17115.8528</v>
      </c>
      <c r="F57" s="19">
        <f>C57/E57</f>
        <v>18.696117788533446</v>
      </c>
    </row>
    <row r="58" spans="1:6" ht="12.75">
      <c r="A58" s="21"/>
      <c r="B58" s="11"/>
      <c r="C58" s="24"/>
      <c r="D58" s="21" t="s">
        <v>12</v>
      </c>
      <c r="E58" s="28"/>
      <c r="F58" s="19"/>
    </row>
    <row r="59" spans="1:3" ht="12.75">
      <c r="A59" s="26" t="s">
        <v>18</v>
      </c>
      <c r="B59" s="1"/>
      <c r="C59" s="2"/>
    </row>
    <row r="61" spans="2:3" ht="12.75">
      <c r="B61" s="1"/>
      <c r="C61" s="2" t="s">
        <v>21</v>
      </c>
    </row>
    <row r="62" spans="1:6" ht="45" customHeight="1">
      <c r="A62" s="3" t="s">
        <v>1</v>
      </c>
      <c r="B62" s="3"/>
      <c r="C62" s="3"/>
      <c r="D62" s="3"/>
      <c r="E62" s="3"/>
      <c r="F62" s="3"/>
    </row>
    <row r="63" spans="1:7" ht="57.75" customHeight="1">
      <c r="A63" s="4" t="s">
        <v>2</v>
      </c>
      <c r="B63" s="4"/>
      <c r="C63" s="4"/>
      <c r="D63" s="4"/>
      <c r="E63" s="4"/>
      <c r="F63" s="4"/>
      <c r="G63" s="5"/>
    </row>
    <row r="64" spans="2:3" ht="12.75">
      <c r="B64" s="1"/>
      <c r="C64" s="2"/>
    </row>
    <row r="65" spans="1:6" ht="12.75">
      <c r="A65" s="6" t="s">
        <v>3</v>
      </c>
      <c r="B65" s="7" t="s">
        <v>4</v>
      </c>
      <c r="C65" s="8" t="s">
        <v>5</v>
      </c>
      <c r="D65" s="9" t="s">
        <v>6</v>
      </c>
      <c r="E65" s="9" t="s">
        <v>7</v>
      </c>
      <c r="F65" s="9" t="s">
        <v>8</v>
      </c>
    </row>
    <row r="66" spans="1:6" ht="47.25" customHeight="1">
      <c r="A66" s="6">
        <v>1</v>
      </c>
      <c r="B66" s="11" t="s">
        <v>9</v>
      </c>
      <c r="C66" s="12">
        <v>21600</v>
      </c>
      <c r="D66" s="12">
        <v>8294.4</v>
      </c>
      <c r="E66" s="12">
        <v>20984.8</v>
      </c>
      <c r="F66" s="12">
        <v>1</v>
      </c>
    </row>
    <row r="67" spans="1:6" ht="15.75" customHeight="1">
      <c r="A67" s="6"/>
      <c r="B67" s="11"/>
      <c r="C67" s="12"/>
      <c r="D67" s="12" t="s">
        <v>10</v>
      </c>
      <c r="E67" s="12"/>
      <c r="F67" s="12"/>
    </row>
    <row r="68" spans="1:6" ht="71.25" customHeight="1">
      <c r="A68" s="14">
        <v>2</v>
      </c>
      <c r="B68" s="11" t="s">
        <v>11</v>
      </c>
      <c r="C68" s="15">
        <v>400000</v>
      </c>
      <c r="D68" s="12">
        <v>147.8</v>
      </c>
      <c r="E68" s="21">
        <f>D68*944</f>
        <v>139523.2</v>
      </c>
      <c r="F68" s="19">
        <f>C68/E68</f>
        <v>2.866906722322882</v>
      </c>
    </row>
    <row r="69" spans="1:6" ht="12.75">
      <c r="A69" s="14"/>
      <c r="B69" s="11"/>
      <c r="C69" s="15"/>
      <c r="D69" s="12" t="s">
        <v>12</v>
      </c>
      <c r="E69" s="21"/>
      <c r="F69" s="19"/>
    </row>
    <row r="70" spans="1:6" ht="12.75" customHeight="1">
      <c r="A70" s="6">
        <v>3</v>
      </c>
      <c r="B70" s="11" t="s">
        <v>13</v>
      </c>
      <c r="C70" s="12">
        <v>3151980</v>
      </c>
      <c r="D70" s="12">
        <v>35.9</v>
      </c>
      <c r="E70" s="21">
        <f>D70*944</f>
        <v>33889.6</v>
      </c>
      <c r="F70" s="19">
        <f>C70/E70</f>
        <v>93.00729427316935</v>
      </c>
    </row>
    <row r="71" spans="1:6" ht="12.75">
      <c r="A71" s="6"/>
      <c r="B71" s="11"/>
      <c r="C71" s="12"/>
      <c r="D71" s="12" t="s">
        <v>12</v>
      </c>
      <c r="E71" s="21"/>
      <c r="F71" s="19"/>
    </row>
    <row r="72" spans="1:6" ht="66.75" customHeight="1">
      <c r="A72" s="6">
        <v>4</v>
      </c>
      <c r="B72" s="11" t="s">
        <v>14</v>
      </c>
      <c r="C72" s="20">
        <v>50000</v>
      </c>
      <c r="D72" s="21" t="s">
        <v>15</v>
      </c>
      <c r="E72" s="21" t="s">
        <v>15</v>
      </c>
      <c r="F72" s="21" t="s">
        <v>15</v>
      </c>
    </row>
    <row r="73" spans="1:6" ht="12.75">
      <c r="A73" s="6"/>
      <c r="B73" s="11"/>
      <c r="C73" s="20"/>
      <c r="D73" s="21"/>
      <c r="E73" s="21"/>
      <c r="F73" s="21"/>
    </row>
    <row r="74" spans="1:6" ht="71.25" customHeight="1">
      <c r="A74" s="6">
        <v>5</v>
      </c>
      <c r="B74" s="11" t="s">
        <v>16</v>
      </c>
      <c r="C74" s="15">
        <v>197600</v>
      </c>
      <c r="D74" s="12">
        <v>23.9</v>
      </c>
      <c r="E74" s="21">
        <f>D74*944</f>
        <v>22561.6</v>
      </c>
      <c r="F74" s="19">
        <f>C74/E74</f>
        <v>8.758244096163393</v>
      </c>
    </row>
    <row r="75" spans="1:6" ht="12.75">
      <c r="A75" s="6"/>
      <c r="B75" s="11"/>
      <c r="C75" s="15"/>
      <c r="D75" s="22" t="s">
        <v>12</v>
      </c>
      <c r="E75" s="21"/>
      <c r="F75" s="19"/>
    </row>
    <row r="76" spans="1:6" ht="36.75" customHeight="1">
      <c r="A76" s="21">
        <v>6</v>
      </c>
      <c r="B76" s="11" t="s">
        <v>17</v>
      </c>
      <c r="C76" s="27">
        <v>320000</v>
      </c>
      <c r="D76" s="21">
        <f>C76*0.5666/10000</f>
        <v>18.1312</v>
      </c>
      <c r="E76" s="28">
        <f>D76*944</f>
        <v>17115.8528</v>
      </c>
      <c r="F76" s="19">
        <f>C76/E76</f>
        <v>18.696117788533446</v>
      </c>
    </row>
    <row r="77" spans="1:6" ht="12.75">
      <c r="A77" s="21"/>
      <c r="B77" s="11"/>
      <c r="C77" s="27"/>
      <c r="D77" s="21" t="s">
        <v>12</v>
      </c>
      <c r="E77" s="28"/>
      <c r="F77" s="19"/>
    </row>
    <row r="78" spans="1:3" ht="12.75">
      <c r="A78" s="26" t="s">
        <v>18</v>
      </c>
      <c r="B78" s="1"/>
      <c r="C78" s="2"/>
    </row>
    <row r="81" spans="2:3" ht="12.75">
      <c r="B81" s="1"/>
      <c r="C81" s="2" t="s">
        <v>22</v>
      </c>
    </row>
    <row r="82" spans="1:6" ht="45" customHeight="1">
      <c r="A82" s="3" t="s">
        <v>1</v>
      </c>
      <c r="B82" s="3"/>
      <c r="C82" s="3"/>
      <c r="D82" s="3"/>
      <c r="E82" s="3"/>
      <c r="F82" s="3"/>
    </row>
    <row r="83" spans="1:7" ht="57.75" customHeight="1">
      <c r="A83" s="4" t="s">
        <v>2</v>
      </c>
      <c r="B83" s="4"/>
      <c r="C83" s="4"/>
      <c r="D83" s="4"/>
      <c r="E83" s="4"/>
      <c r="F83" s="4"/>
      <c r="G83" s="5"/>
    </row>
    <row r="84" spans="2:3" ht="12.75">
      <c r="B84" s="1"/>
      <c r="C84" s="2"/>
    </row>
    <row r="85" spans="1:6" ht="12.75">
      <c r="A85" s="6" t="s">
        <v>3</v>
      </c>
      <c r="B85" s="7" t="s">
        <v>4</v>
      </c>
      <c r="C85" s="8" t="s">
        <v>5</v>
      </c>
      <c r="D85" s="9" t="s">
        <v>6</v>
      </c>
      <c r="E85" s="9" t="s">
        <v>7</v>
      </c>
      <c r="F85" s="9" t="s">
        <v>8</v>
      </c>
    </row>
    <row r="86" spans="1:6" ht="47.25" customHeight="1">
      <c r="A86" s="6">
        <v>1</v>
      </c>
      <c r="B86" s="11" t="s">
        <v>9</v>
      </c>
      <c r="C86" s="12">
        <v>37800</v>
      </c>
      <c r="D86" s="12">
        <v>14515.2</v>
      </c>
      <c r="E86" s="30">
        <v>36723.5</v>
      </c>
      <c r="F86" s="12">
        <v>1</v>
      </c>
    </row>
    <row r="87" spans="1:6" ht="15.75" customHeight="1">
      <c r="A87" s="6"/>
      <c r="B87" s="11"/>
      <c r="C87" s="12"/>
      <c r="D87" s="12" t="s">
        <v>10</v>
      </c>
      <c r="E87" s="30"/>
      <c r="F87" s="12"/>
    </row>
    <row r="88" spans="1:6" ht="71.25" customHeight="1">
      <c r="A88" s="14">
        <v>2</v>
      </c>
      <c r="B88" s="11" t="s">
        <v>11</v>
      </c>
      <c r="C88" s="15">
        <v>800000</v>
      </c>
      <c r="D88" s="12">
        <v>258.7</v>
      </c>
      <c r="E88" s="18">
        <f>D88*944</f>
        <v>244212.8</v>
      </c>
      <c r="F88" s="19">
        <f>C88/E88</f>
        <v>3.275831569844005</v>
      </c>
    </row>
    <row r="89" spans="1:6" ht="12.75">
      <c r="A89" s="14"/>
      <c r="B89" s="11"/>
      <c r="C89" s="15"/>
      <c r="D89" s="12" t="s">
        <v>12</v>
      </c>
      <c r="E89" s="18"/>
      <c r="F89" s="19"/>
    </row>
    <row r="90" spans="1:6" ht="12.75" customHeight="1">
      <c r="A90" s="6">
        <v>3</v>
      </c>
      <c r="B90" s="11" t="s">
        <v>13</v>
      </c>
      <c r="C90" s="12">
        <v>5121967.5</v>
      </c>
      <c r="D90" s="12">
        <v>63.6</v>
      </c>
      <c r="E90" s="18">
        <f>D90*944</f>
        <v>60038.4</v>
      </c>
      <c r="F90" s="19">
        <f>C90/E90</f>
        <v>85.3115256236009</v>
      </c>
    </row>
    <row r="91" spans="1:6" ht="12.75">
      <c r="A91" s="6"/>
      <c r="B91" s="11"/>
      <c r="C91" s="12"/>
      <c r="D91" s="12" t="s">
        <v>12</v>
      </c>
      <c r="E91" s="18"/>
      <c r="F91" s="19"/>
    </row>
    <row r="92" spans="1:6" ht="66.75" customHeight="1">
      <c r="A92" s="6">
        <v>4</v>
      </c>
      <c r="B92" s="11" t="s">
        <v>14</v>
      </c>
      <c r="C92" s="20">
        <v>50000</v>
      </c>
      <c r="D92" s="21" t="s">
        <v>15</v>
      </c>
      <c r="E92" s="21" t="s">
        <v>15</v>
      </c>
      <c r="F92" s="21" t="s">
        <v>15</v>
      </c>
    </row>
    <row r="93" spans="1:6" ht="12.75">
      <c r="A93" s="6"/>
      <c r="B93" s="11"/>
      <c r="C93" s="20"/>
      <c r="D93" s="21"/>
      <c r="E93" s="21"/>
      <c r="F93" s="21"/>
    </row>
    <row r="94" spans="1:6" ht="71.25" customHeight="1">
      <c r="A94" s="6">
        <v>5</v>
      </c>
      <c r="B94" s="11" t="s">
        <v>16</v>
      </c>
      <c r="C94" s="15">
        <v>345800</v>
      </c>
      <c r="D94" s="12">
        <v>42.4</v>
      </c>
      <c r="E94" s="18">
        <f>D94*944</f>
        <v>40025.6</v>
      </c>
      <c r="F94" s="19">
        <f>C94/E94</f>
        <v>8.639470738727216</v>
      </c>
    </row>
    <row r="95" spans="1:6" ht="12.75">
      <c r="A95" s="6"/>
      <c r="B95" s="11"/>
      <c r="C95" s="15"/>
      <c r="D95" s="12" t="s">
        <v>12</v>
      </c>
      <c r="E95" s="18"/>
      <c r="F95" s="19"/>
    </row>
    <row r="96" spans="1:6" ht="36.75" customHeight="1">
      <c r="A96" s="21">
        <v>6</v>
      </c>
      <c r="B96" s="11" t="s">
        <v>17</v>
      </c>
      <c r="C96" s="24">
        <v>560000</v>
      </c>
      <c r="D96" s="25">
        <f>C96*0.5666/10000</f>
        <v>31.7296</v>
      </c>
      <c r="E96" s="28">
        <f>D96*944</f>
        <v>29952.742400000003</v>
      </c>
      <c r="F96" s="19">
        <f>C96/E96</f>
        <v>18.696117788533446</v>
      </c>
    </row>
    <row r="97" spans="1:6" ht="12.75">
      <c r="A97" s="21"/>
      <c r="B97" s="11"/>
      <c r="C97" s="24"/>
      <c r="D97" s="21" t="s">
        <v>12</v>
      </c>
      <c r="E97" s="28"/>
      <c r="F97" s="19"/>
    </row>
    <row r="98" spans="1:3" ht="12.75">
      <c r="A98" s="26" t="s">
        <v>18</v>
      </c>
      <c r="B98" s="1"/>
      <c r="C98" s="2"/>
    </row>
    <row r="101" spans="2:3" ht="12.75">
      <c r="B101" s="1"/>
      <c r="C101" s="2" t="s">
        <v>23</v>
      </c>
    </row>
    <row r="102" spans="1:6" ht="45" customHeight="1">
      <c r="A102" s="3" t="s">
        <v>1</v>
      </c>
      <c r="B102" s="3"/>
      <c r="C102" s="3"/>
      <c r="D102" s="3"/>
      <c r="E102" s="3"/>
      <c r="F102" s="3"/>
    </row>
    <row r="103" spans="1:7" ht="57.75" customHeight="1">
      <c r="A103" s="4" t="s">
        <v>2</v>
      </c>
      <c r="B103" s="4"/>
      <c r="C103" s="4"/>
      <c r="D103" s="4"/>
      <c r="E103" s="4"/>
      <c r="F103" s="4"/>
      <c r="G103" s="5"/>
    </row>
    <row r="104" spans="2:3" ht="12.75">
      <c r="B104" s="1"/>
      <c r="C104" s="2"/>
    </row>
    <row r="105" spans="1:6" ht="12.75">
      <c r="A105" s="31" t="s">
        <v>3</v>
      </c>
      <c r="B105" s="32" t="s">
        <v>4</v>
      </c>
      <c r="C105" s="8" t="s">
        <v>5</v>
      </c>
      <c r="D105" s="9" t="s">
        <v>6</v>
      </c>
      <c r="E105" s="9" t="s">
        <v>7</v>
      </c>
      <c r="F105" s="9" t="s">
        <v>8</v>
      </c>
    </row>
    <row r="106" spans="1:6" ht="47.25" customHeight="1">
      <c r="A106" s="6">
        <v>1</v>
      </c>
      <c r="B106" s="23" t="s">
        <v>9</v>
      </c>
      <c r="C106" s="12">
        <v>32400</v>
      </c>
      <c r="D106" s="12">
        <v>12441.6</v>
      </c>
      <c r="E106" s="12">
        <v>31477.2</v>
      </c>
      <c r="F106" s="12">
        <v>1</v>
      </c>
    </row>
    <row r="107" spans="1:6" ht="15.75" customHeight="1">
      <c r="A107" s="6"/>
      <c r="B107" s="23"/>
      <c r="C107" s="12"/>
      <c r="D107" s="12" t="s">
        <v>10</v>
      </c>
      <c r="E107" s="12"/>
      <c r="F107" s="12"/>
    </row>
    <row r="108" spans="1:6" ht="71.25" customHeight="1">
      <c r="A108" s="14">
        <v>2</v>
      </c>
      <c r="B108" s="23" t="s">
        <v>11</v>
      </c>
      <c r="C108" s="15">
        <v>800000</v>
      </c>
      <c r="D108" s="12">
        <v>221.7</v>
      </c>
      <c r="E108" s="21">
        <f>D108*944</f>
        <v>209284.8</v>
      </c>
      <c r="F108" s="19">
        <f>C108/E108</f>
        <v>3.8225422964305102</v>
      </c>
    </row>
    <row r="109" spans="1:6" ht="12.75">
      <c r="A109" s="14"/>
      <c r="B109" s="23"/>
      <c r="C109" s="15"/>
      <c r="D109" s="12" t="s">
        <v>12</v>
      </c>
      <c r="E109" s="21"/>
      <c r="F109" s="19"/>
    </row>
    <row r="110" spans="1:6" ht="12.75" customHeight="1">
      <c r="A110" s="6">
        <v>3</v>
      </c>
      <c r="B110" s="23" t="s">
        <v>13</v>
      </c>
      <c r="C110" s="12">
        <v>4465305</v>
      </c>
      <c r="D110" s="12">
        <v>54.3</v>
      </c>
      <c r="E110" s="21">
        <f>D110*944</f>
        <v>51259.2</v>
      </c>
      <c r="F110" s="19">
        <f>C110/E110</f>
        <v>87.11226472516154</v>
      </c>
    </row>
    <row r="111" spans="1:6" ht="12.75">
      <c r="A111" s="6"/>
      <c r="B111" s="23"/>
      <c r="C111" s="12"/>
      <c r="D111" s="12" t="s">
        <v>12</v>
      </c>
      <c r="E111" s="21"/>
      <c r="F111" s="19"/>
    </row>
    <row r="112" spans="1:6" ht="66.75" customHeight="1">
      <c r="A112" s="6">
        <v>4</v>
      </c>
      <c r="B112" s="23" t="s">
        <v>14</v>
      </c>
      <c r="C112" s="20">
        <v>50000</v>
      </c>
      <c r="D112" s="21" t="s">
        <v>15</v>
      </c>
      <c r="E112" s="21" t="s">
        <v>15</v>
      </c>
      <c r="F112" s="21" t="s">
        <v>15</v>
      </c>
    </row>
    <row r="113" spans="1:6" ht="12.75">
      <c r="A113" s="6"/>
      <c r="B113" s="23"/>
      <c r="C113" s="20"/>
      <c r="D113" s="21"/>
      <c r="E113" s="21"/>
      <c r="F113" s="21"/>
    </row>
    <row r="114" spans="1:6" ht="71.25" customHeight="1">
      <c r="A114" s="6">
        <v>5</v>
      </c>
      <c r="B114" s="23" t="s">
        <v>16</v>
      </c>
      <c r="C114" s="15">
        <v>296400</v>
      </c>
      <c r="D114" s="12">
        <v>36.2</v>
      </c>
      <c r="E114" s="21">
        <f>D114*944</f>
        <v>34172.8</v>
      </c>
      <c r="F114" s="19">
        <f>C114/E114</f>
        <v>8.673564940537503</v>
      </c>
    </row>
    <row r="115" spans="1:6" ht="12.75">
      <c r="A115" s="6"/>
      <c r="B115" s="23"/>
      <c r="C115" s="15"/>
      <c r="D115" s="22" t="s">
        <v>12</v>
      </c>
      <c r="E115" s="21"/>
      <c r="F115" s="19"/>
    </row>
    <row r="116" spans="1:6" ht="36.75" customHeight="1">
      <c r="A116" s="21">
        <v>6</v>
      </c>
      <c r="B116" s="23" t="s">
        <v>17</v>
      </c>
      <c r="C116" s="27">
        <v>480000</v>
      </c>
      <c r="D116" s="21">
        <f>C116*0.5666/10000</f>
        <v>27.1968</v>
      </c>
      <c r="E116" s="28">
        <f>D116*944</f>
        <v>25673.7792</v>
      </c>
      <c r="F116" s="19">
        <f>C116/E116</f>
        <v>18.696117788533446</v>
      </c>
    </row>
    <row r="117" spans="1:6" ht="12.75">
      <c r="A117" s="21"/>
      <c r="B117" s="23"/>
      <c r="C117" s="27"/>
      <c r="D117" s="21" t="s">
        <v>12</v>
      </c>
      <c r="E117" s="28"/>
      <c r="F117" s="19"/>
    </row>
    <row r="118" spans="1:3" ht="12.75">
      <c r="A118" s="26" t="s">
        <v>18</v>
      </c>
      <c r="B118" s="1"/>
      <c r="C118" s="2"/>
    </row>
    <row r="121" spans="2:3" ht="12.75">
      <c r="B121" s="1"/>
      <c r="C121" s="2" t="s">
        <v>24</v>
      </c>
    </row>
    <row r="122" spans="1:6" ht="45" customHeight="1">
      <c r="A122" s="3" t="s">
        <v>1</v>
      </c>
      <c r="B122" s="3"/>
      <c r="C122" s="3"/>
      <c r="D122" s="3"/>
      <c r="E122" s="3"/>
      <c r="F122" s="3"/>
    </row>
    <row r="123" spans="1:7" ht="57.75" customHeight="1">
      <c r="A123" s="4" t="s">
        <v>2</v>
      </c>
      <c r="B123" s="4"/>
      <c r="C123" s="4"/>
      <c r="D123" s="4"/>
      <c r="E123" s="4"/>
      <c r="F123" s="4"/>
      <c r="G123" s="5"/>
    </row>
    <row r="124" spans="2:3" ht="12.75">
      <c r="B124" s="1"/>
      <c r="C124" s="2"/>
    </row>
    <row r="125" spans="1:6" ht="12.75">
      <c r="A125" s="31" t="s">
        <v>3</v>
      </c>
      <c r="B125" s="32" t="s">
        <v>4</v>
      </c>
      <c r="C125" s="8" t="s">
        <v>5</v>
      </c>
      <c r="D125" s="9" t="s">
        <v>6</v>
      </c>
      <c r="E125" s="9" t="s">
        <v>7</v>
      </c>
      <c r="F125" s="9" t="s">
        <v>8</v>
      </c>
    </row>
    <row r="126" spans="1:6" ht="47.25" customHeight="1">
      <c r="A126" s="6">
        <v>1</v>
      </c>
      <c r="B126" s="11" t="s">
        <v>9</v>
      </c>
      <c r="C126" s="12">
        <v>21600</v>
      </c>
      <c r="D126" s="12">
        <v>8294.4</v>
      </c>
      <c r="E126" s="12">
        <v>20984.8</v>
      </c>
      <c r="F126" s="12">
        <v>1</v>
      </c>
    </row>
    <row r="127" spans="1:6" ht="15.75" customHeight="1">
      <c r="A127" s="6"/>
      <c r="B127" s="11"/>
      <c r="C127" s="12"/>
      <c r="D127" s="12" t="s">
        <v>10</v>
      </c>
      <c r="E127" s="12"/>
      <c r="F127" s="12"/>
    </row>
    <row r="128" spans="1:6" ht="71.25" customHeight="1">
      <c r="A128" s="14">
        <v>2</v>
      </c>
      <c r="B128" s="11" t="s">
        <v>11</v>
      </c>
      <c r="C128" s="15">
        <v>400000</v>
      </c>
      <c r="D128" s="12">
        <v>147.8</v>
      </c>
      <c r="E128" s="21">
        <f>D128*944</f>
        <v>139523.2</v>
      </c>
      <c r="F128" s="19">
        <f>C128/E128</f>
        <v>2.866906722322882</v>
      </c>
    </row>
    <row r="129" spans="1:6" ht="12.75">
      <c r="A129" s="14"/>
      <c r="B129" s="11"/>
      <c r="C129" s="15"/>
      <c r="D129" s="12" t="s">
        <v>12</v>
      </c>
      <c r="E129" s="21"/>
      <c r="F129" s="19"/>
    </row>
    <row r="130" spans="1:6" ht="12.75" customHeight="1">
      <c r="A130" s="6">
        <v>3</v>
      </c>
      <c r="B130" s="11" t="s">
        <v>13</v>
      </c>
      <c r="C130" s="12">
        <v>3151980</v>
      </c>
      <c r="D130" s="12">
        <v>35.9</v>
      </c>
      <c r="E130" s="21">
        <f>D130*944</f>
        <v>33889.6</v>
      </c>
      <c r="F130" s="19">
        <f>C130/E130</f>
        <v>93.00729427316935</v>
      </c>
    </row>
    <row r="131" spans="1:6" ht="12.75">
      <c r="A131" s="6"/>
      <c r="B131" s="11"/>
      <c r="C131" s="12"/>
      <c r="D131" s="33" t="s">
        <v>12</v>
      </c>
      <c r="E131" s="21"/>
      <c r="F131" s="19"/>
    </row>
    <row r="132" spans="1:6" ht="66.75" customHeight="1">
      <c r="A132" s="6">
        <v>4</v>
      </c>
      <c r="B132" s="11" t="s">
        <v>14</v>
      </c>
      <c r="C132" s="20">
        <v>50000</v>
      </c>
      <c r="D132" s="21" t="s">
        <v>15</v>
      </c>
      <c r="E132" s="21" t="s">
        <v>15</v>
      </c>
      <c r="F132" s="21" t="s">
        <v>15</v>
      </c>
    </row>
    <row r="133" spans="1:6" ht="12.75">
      <c r="A133" s="6"/>
      <c r="B133" s="11"/>
      <c r="C133" s="20"/>
      <c r="D133" s="21"/>
      <c r="E133" s="21"/>
      <c r="F133" s="21"/>
    </row>
    <row r="134" spans="1:6" ht="71.25" customHeight="1">
      <c r="A134" s="6">
        <v>5</v>
      </c>
      <c r="B134" s="11" t="s">
        <v>16</v>
      </c>
      <c r="C134" s="15">
        <v>197600</v>
      </c>
      <c r="D134" s="12">
        <v>23.9</v>
      </c>
      <c r="E134" s="21">
        <f>D134*944</f>
        <v>22561.6</v>
      </c>
      <c r="F134" s="19">
        <f>C134/E134</f>
        <v>8.758244096163393</v>
      </c>
    </row>
    <row r="135" spans="1:6" ht="12.75">
      <c r="A135" s="6"/>
      <c r="B135" s="11"/>
      <c r="C135" s="15"/>
      <c r="D135" s="22" t="s">
        <v>12</v>
      </c>
      <c r="E135" s="21"/>
      <c r="F135" s="19"/>
    </row>
    <row r="136" spans="1:6" ht="36.75" customHeight="1">
      <c r="A136" s="21">
        <v>6</v>
      </c>
      <c r="B136" s="11" t="s">
        <v>17</v>
      </c>
      <c r="C136" s="27">
        <v>320000</v>
      </c>
      <c r="D136" s="21">
        <f>C136*0.5666/10000</f>
        <v>18.1312</v>
      </c>
      <c r="E136" s="28">
        <f>D136*944</f>
        <v>17115.8528</v>
      </c>
      <c r="F136" s="19">
        <f>C136/E136</f>
        <v>18.696117788533446</v>
      </c>
    </row>
    <row r="137" spans="1:6" ht="12.75">
      <c r="A137" s="21"/>
      <c r="B137" s="11"/>
      <c r="C137" s="27"/>
      <c r="D137" s="21" t="s">
        <v>12</v>
      </c>
      <c r="E137" s="28"/>
      <c r="F137" s="19"/>
    </row>
    <row r="138" spans="1:3" ht="12.75">
      <c r="A138" s="26" t="s">
        <v>18</v>
      </c>
      <c r="B138" s="1"/>
      <c r="C138" s="2"/>
    </row>
    <row r="141" spans="2:3" ht="12.75">
      <c r="B141" s="1"/>
      <c r="C141" s="2" t="s">
        <v>25</v>
      </c>
    </row>
    <row r="142" spans="1:6" ht="45" customHeight="1">
      <c r="A142" s="3" t="s">
        <v>1</v>
      </c>
      <c r="B142" s="3"/>
      <c r="C142" s="3"/>
      <c r="D142" s="3"/>
      <c r="E142" s="3"/>
      <c r="F142" s="3"/>
    </row>
    <row r="143" spans="1:7" ht="57.75" customHeight="1">
      <c r="A143" s="4" t="s">
        <v>2</v>
      </c>
      <c r="B143" s="4"/>
      <c r="C143" s="4"/>
      <c r="D143" s="4"/>
      <c r="E143" s="4"/>
      <c r="F143" s="4"/>
      <c r="G143" s="5"/>
    </row>
    <row r="144" spans="2:3" ht="12.75">
      <c r="B144" s="1"/>
      <c r="C144" s="2"/>
    </row>
    <row r="145" spans="1:6" ht="12.75">
      <c r="A145" s="31" t="s">
        <v>3</v>
      </c>
      <c r="B145" s="32" t="s">
        <v>4</v>
      </c>
      <c r="C145" s="8" t="s">
        <v>5</v>
      </c>
      <c r="D145" s="9" t="s">
        <v>6</v>
      </c>
      <c r="E145" s="9" t="s">
        <v>7</v>
      </c>
      <c r="F145" s="9" t="s">
        <v>8</v>
      </c>
    </row>
    <row r="146" spans="1:6" ht="47.25" customHeight="1">
      <c r="A146" s="6">
        <v>1</v>
      </c>
      <c r="B146" s="11" t="s">
        <v>9</v>
      </c>
      <c r="C146" s="12">
        <v>32400</v>
      </c>
      <c r="D146" s="12">
        <v>12441.6</v>
      </c>
      <c r="E146" s="12">
        <v>31477.2</v>
      </c>
      <c r="F146" s="12">
        <v>1</v>
      </c>
    </row>
    <row r="147" spans="1:6" ht="15.75" customHeight="1">
      <c r="A147" s="6"/>
      <c r="B147" s="11"/>
      <c r="C147" s="12"/>
      <c r="D147" s="12" t="s">
        <v>10</v>
      </c>
      <c r="E147" s="12"/>
      <c r="F147" s="12"/>
    </row>
    <row r="148" spans="1:6" ht="71.25" customHeight="1">
      <c r="A148" s="14">
        <v>2</v>
      </c>
      <c r="B148" s="11" t="s">
        <v>11</v>
      </c>
      <c r="C148" s="34">
        <v>800000</v>
      </c>
      <c r="D148" s="29">
        <v>221.7</v>
      </c>
      <c r="E148" s="16">
        <f>D148*944</f>
        <v>209284.8</v>
      </c>
      <c r="F148" s="17">
        <f>C148/E148</f>
        <v>3.8225422964305102</v>
      </c>
    </row>
    <row r="149" spans="1:6" ht="12.75">
      <c r="A149" s="14"/>
      <c r="B149" s="11"/>
      <c r="C149" s="34"/>
      <c r="D149" s="12" t="s">
        <v>12</v>
      </c>
      <c r="E149" s="16"/>
      <c r="F149" s="17"/>
    </row>
    <row r="150" spans="1:6" ht="12.75" customHeight="1">
      <c r="A150" s="6">
        <v>3</v>
      </c>
      <c r="B150" s="11" t="s">
        <v>13</v>
      </c>
      <c r="C150" s="12">
        <v>4465305</v>
      </c>
      <c r="D150" s="12">
        <v>53.7</v>
      </c>
      <c r="E150" s="18">
        <f>D150*944</f>
        <v>50692.8</v>
      </c>
      <c r="F150" s="19">
        <f>C150/E150</f>
        <v>88.08558611873875</v>
      </c>
    </row>
    <row r="151" spans="1:6" ht="12.75">
      <c r="A151" s="6"/>
      <c r="B151" s="11"/>
      <c r="C151" s="12"/>
      <c r="D151" s="22" t="s">
        <v>12</v>
      </c>
      <c r="E151" s="18"/>
      <c r="F151" s="19"/>
    </row>
    <row r="152" spans="1:6" ht="66.75" customHeight="1">
      <c r="A152" s="6">
        <v>4</v>
      </c>
      <c r="B152" s="11" t="s">
        <v>14</v>
      </c>
      <c r="C152" s="20">
        <v>50000</v>
      </c>
      <c r="D152" s="21" t="s">
        <v>15</v>
      </c>
      <c r="E152" s="21" t="s">
        <v>15</v>
      </c>
      <c r="F152" s="21" t="s">
        <v>15</v>
      </c>
    </row>
    <row r="153" spans="1:6" ht="12.75">
      <c r="A153" s="6"/>
      <c r="B153" s="11"/>
      <c r="C153" s="20"/>
      <c r="D153" s="21"/>
      <c r="E153" s="21"/>
      <c r="F153" s="21"/>
    </row>
    <row r="154" spans="1:6" ht="71.25" customHeight="1">
      <c r="A154" s="6">
        <v>5</v>
      </c>
      <c r="B154" s="11" t="s">
        <v>16</v>
      </c>
      <c r="C154" s="15">
        <v>296400</v>
      </c>
      <c r="D154" s="12">
        <v>35.8</v>
      </c>
      <c r="E154" s="18">
        <f>D154*944</f>
        <v>33795.2</v>
      </c>
      <c r="F154" s="19">
        <f>C154/E154</f>
        <v>8.770476280655242</v>
      </c>
    </row>
    <row r="155" spans="1:6" ht="12.75">
      <c r="A155" s="6"/>
      <c r="B155" s="11"/>
      <c r="C155" s="15"/>
      <c r="D155" s="22" t="s">
        <v>12</v>
      </c>
      <c r="E155" s="18"/>
      <c r="F155" s="19"/>
    </row>
    <row r="156" spans="1:6" ht="36.75" customHeight="1">
      <c r="A156" s="21">
        <v>6</v>
      </c>
      <c r="B156" s="11" t="s">
        <v>17</v>
      </c>
      <c r="C156" s="24">
        <v>480000</v>
      </c>
      <c r="D156" s="25">
        <f>C156*0.5666/10000</f>
        <v>27.1968</v>
      </c>
      <c r="E156" s="28">
        <f>D156*944</f>
        <v>25673.7792</v>
      </c>
      <c r="F156" s="19">
        <f>C156/E156</f>
        <v>18.696117788533446</v>
      </c>
    </row>
    <row r="157" spans="1:6" ht="12.75">
      <c r="A157" s="21"/>
      <c r="B157" s="11"/>
      <c r="C157" s="24"/>
      <c r="D157" s="21" t="s">
        <v>12</v>
      </c>
      <c r="E157" s="28"/>
      <c r="F157" s="19"/>
    </row>
    <row r="158" spans="1:3" ht="12.75">
      <c r="A158" s="26" t="s">
        <v>18</v>
      </c>
      <c r="B158" s="1"/>
      <c r="C158" s="2"/>
    </row>
    <row r="161" spans="2:3" ht="12.75">
      <c r="B161" s="1"/>
      <c r="C161" s="2" t="s">
        <v>26</v>
      </c>
    </row>
    <row r="162" spans="1:6" ht="45" customHeight="1">
      <c r="A162" s="3" t="s">
        <v>1</v>
      </c>
      <c r="B162" s="3"/>
      <c r="C162" s="3"/>
      <c r="D162" s="3"/>
      <c r="E162" s="3"/>
      <c r="F162" s="3"/>
    </row>
    <row r="163" spans="1:7" ht="57.75" customHeight="1">
      <c r="A163" s="4" t="s">
        <v>2</v>
      </c>
      <c r="B163" s="4"/>
      <c r="C163" s="4"/>
      <c r="D163" s="4"/>
      <c r="E163" s="4"/>
      <c r="F163" s="4"/>
      <c r="G163" s="5"/>
    </row>
    <row r="164" spans="2:3" ht="12.75">
      <c r="B164" s="1"/>
      <c r="C164" s="2"/>
    </row>
    <row r="165" spans="1:6" ht="12.75">
      <c r="A165" s="31" t="s">
        <v>3</v>
      </c>
      <c r="B165" s="32" t="s">
        <v>4</v>
      </c>
      <c r="C165" s="8" t="s">
        <v>5</v>
      </c>
      <c r="D165" s="9" t="s">
        <v>6</v>
      </c>
      <c r="E165" s="9" t="s">
        <v>7</v>
      </c>
      <c r="F165" s="9" t="s">
        <v>8</v>
      </c>
    </row>
    <row r="166" spans="1:6" ht="47.25" customHeight="1">
      <c r="A166" s="6">
        <v>1</v>
      </c>
      <c r="B166" s="11" t="s">
        <v>9</v>
      </c>
      <c r="C166" s="12">
        <v>16200</v>
      </c>
      <c r="D166" s="13">
        <v>6220.8</v>
      </c>
      <c r="E166" s="12">
        <v>15738.6</v>
      </c>
      <c r="F166" s="12">
        <v>1</v>
      </c>
    </row>
    <row r="167" spans="1:6" ht="15.75" customHeight="1">
      <c r="A167" s="6"/>
      <c r="B167" s="11"/>
      <c r="C167" s="12"/>
      <c r="D167" s="13" t="s">
        <v>10</v>
      </c>
      <c r="E167" s="12"/>
      <c r="F167" s="12"/>
    </row>
    <row r="168" spans="1:6" ht="71.25" customHeight="1">
      <c r="A168" s="14">
        <v>2</v>
      </c>
      <c r="B168" s="11" t="s">
        <v>11</v>
      </c>
      <c r="C168" s="15">
        <v>400000</v>
      </c>
      <c r="D168" s="12">
        <v>110.9</v>
      </c>
      <c r="E168" s="16">
        <f>D168*944</f>
        <v>104689.6</v>
      </c>
      <c r="F168" s="17">
        <f>C168/E168</f>
        <v>3.8208188779019117</v>
      </c>
    </row>
    <row r="169" spans="1:6" ht="12.75">
      <c r="A169" s="14"/>
      <c r="B169" s="11"/>
      <c r="C169" s="15"/>
      <c r="D169" s="12" t="s">
        <v>12</v>
      </c>
      <c r="E169" s="16"/>
      <c r="F169" s="17"/>
    </row>
    <row r="170" spans="1:6" ht="12.75" customHeight="1">
      <c r="A170" s="6">
        <v>3</v>
      </c>
      <c r="B170" s="11" t="s">
        <v>13</v>
      </c>
      <c r="C170" s="12">
        <v>2495317.5</v>
      </c>
      <c r="D170" s="12">
        <v>27.8</v>
      </c>
      <c r="E170" s="18">
        <f>D170*944</f>
        <v>26243.2</v>
      </c>
      <c r="F170" s="19">
        <f>C170/E170</f>
        <v>95.08434565906596</v>
      </c>
    </row>
    <row r="171" spans="1:6" ht="12.75">
      <c r="A171" s="6"/>
      <c r="B171" s="11"/>
      <c r="C171" s="12"/>
      <c r="D171" s="12" t="s">
        <v>12</v>
      </c>
      <c r="E171" s="18"/>
      <c r="F171" s="19"/>
    </row>
    <row r="172" spans="1:6" ht="66.75" customHeight="1">
      <c r="A172" s="6">
        <v>4</v>
      </c>
      <c r="B172" s="11" t="s">
        <v>14</v>
      </c>
      <c r="C172" s="20">
        <v>50000</v>
      </c>
      <c r="D172" s="21" t="s">
        <v>15</v>
      </c>
      <c r="E172" s="18" t="s">
        <v>15</v>
      </c>
      <c r="F172" s="21" t="s">
        <v>15</v>
      </c>
    </row>
    <row r="173" spans="1:6" ht="12.75">
      <c r="A173" s="6"/>
      <c r="B173" s="11"/>
      <c r="C173" s="20"/>
      <c r="D173" s="21"/>
      <c r="E173" s="18"/>
      <c r="F173" s="21"/>
    </row>
    <row r="174" spans="1:6" ht="71.25" customHeight="1">
      <c r="A174" s="6">
        <v>5</v>
      </c>
      <c r="B174" s="11" t="s">
        <v>16</v>
      </c>
      <c r="C174" s="15">
        <v>148200</v>
      </c>
      <c r="D174" s="12">
        <v>18.5</v>
      </c>
      <c r="E174" s="18">
        <f>D174*944</f>
        <v>17464</v>
      </c>
      <c r="F174" s="19">
        <f>C174/E174</f>
        <v>8.486028401282638</v>
      </c>
    </row>
    <row r="175" spans="1:6" ht="12.75">
      <c r="A175" s="6"/>
      <c r="B175" s="11"/>
      <c r="C175" s="15"/>
      <c r="D175" s="22" t="s">
        <v>12</v>
      </c>
      <c r="E175" s="18"/>
      <c r="F175" s="19"/>
    </row>
    <row r="176" spans="1:6" ht="36.75" customHeight="1">
      <c r="A176" s="21">
        <v>6</v>
      </c>
      <c r="B176" s="11" t="s">
        <v>17</v>
      </c>
      <c r="C176" s="24">
        <v>240000</v>
      </c>
      <c r="D176" s="25">
        <f>C176*0.5666/10000</f>
        <v>13.5984</v>
      </c>
      <c r="E176" s="28">
        <f>D176*944</f>
        <v>12836.8896</v>
      </c>
      <c r="F176" s="19">
        <f>C176/E176</f>
        <v>18.696117788533446</v>
      </c>
    </row>
    <row r="177" spans="1:6" ht="12.75">
      <c r="A177" s="21"/>
      <c r="B177" s="11"/>
      <c r="C177" s="24"/>
      <c r="D177" s="21" t="s">
        <v>12</v>
      </c>
      <c r="E177" s="28"/>
      <c r="F177" s="19"/>
    </row>
    <row r="178" spans="1:3" ht="12.75">
      <c r="A178" s="26" t="s">
        <v>18</v>
      </c>
      <c r="B178" s="1"/>
      <c r="C178" s="2"/>
    </row>
    <row r="181" spans="2:3" ht="12.75">
      <c r="B181" s="1"/>
      <c r="C181" s="2" t="s">
        <v>27</v>
      </c>
    </row>
    <row r="182" spans="1:6" ht="45" customHeight="1">
      <c r="A182" s="3" t="s">
        <v>1</v>
      </c>
      <c r="B182" s="3"/>
      <c r="C182" s="3"/>
      <c r="D182" s="3"/>
      <c r="E182" s="3"/>
      <c r="F182" s="3"/>
    </row>
    <row r="183" spans="1:7" ht="57.75" customHeight="1">
      <c r="A183" s="4" t="s">
        <v>2</v>
      </c>
      <c r="B183" s="4"/>
      <c r="C183" s="4"/>
      <c r="D183" s="4"/>
      <c r="E183" s="4"/>
      <c r="F183" s="4"/>
      <c r="G183" s="5"/>
    </row>
    <row r="184" spans="2:3" ht="12.75">
      <c r="B184" s="1"/>
      <c r="C184" s="2"/>
    </row>
    <row r="185" spans="1:6" ht="12.75">
      <c r="A185" s="31" t="s">
        <v>3</v>
      </c>
      <c r="B185" s="32" t="s">
        <v>4</v>
      </c>
      <c r="C185" s="8" t="s">
        <v>5</v>
      </c>
      <c r="D185" s="9" t="s">
        <v>6</v>
      </c>
      <c r="E185" s="9" t="s">
        <v>7</v>
      </c>
      <c r="F185" s="9" t="s">
        <v>8</v>
      </c>
    </row>
    <row r="186" spans="1:6" ht="47.25" customHeight="1">
      <c r="A186" s="6">
        <v>1</v>
      </c>
      <c r="B186" s="11" t="s">
        <v>9</v>
      </c>
      <c r="C186" s="12">
        <v>17400</v>
      </c>
      <c r="D186" s="13">
        <v>6681.6</v>
      </c>
      <c r="E186" s="12">
        <v>16904.4</v>
      </c>
      <c r="F186" s="12">
        <v>1</v>
      </c>
    </row>
    <row r="187" spans="1:6" ht="15.75" customHeight="1">
      <c r="A187" s="6"/>
      <c r="B187" s="11"/>
      <c r="C187" s="12"/>
      <c r="D187" s="13" t="s">
        <v>10</v>
      </c>
      <c r="E187" s="12"/>
      <c r="F187" s="12"/>
    </row>
    <row r="188" spans="1:6" ht="71.25" customHeight="1">
      <c r="A188" s="14">
        <v>2</v>
      </c>
      <c r="B188" s="11" t="s">
        <v>11</v>
      </c>
      <c r="C188" s="15">
        <v>400000</v>
      </c>
      <c r="D188" s="12">
        <v>110.9</v>
      </c>
      <c r="E188" s="16">
        <f>D188*944</f>
        <v>104689.6</v>
      </c>
      <c r="F188" s="17">
        <f>C188/E188</f>
        <v>3.8208188779019117</v>
      </c>
    </row>
    <row r="189" spans="1:6" ht="12.75">
      <c r="A189" s="14"/>
      <c r="B189" s="11"/>
      <c r="C189" s="15"/>
      <c r="D189" s="12" t="s">
        <v>12</v>
      </c>
      <c r="E189" s="16"/>
      <c r="F189" s="17"/>
    </row>
    <row r="190" spans="1:6" ht="12.75" customHeight="1">
      <c r="A190" s="6">
        <v>3</v>
      </c>
      <c r="B190" s="11" t="s">
        <v>13</v>
      </c>
      <c r="C190" s="12">
        <v>2495317.5</v>
      </c>
      <c r="D190" s="12">
        <v>25.5</v>
      </c>
      <c r="E190" s="18">
        <f>D190*944</f>
        <v>24072</v>
      </c>
      <c r="F190" s="19">
        <f>C190/E190</f>
        <v>103.66058075772682</v>
      </c>
    </row>
    <row r="191" spans="1:6" ht="12.75">
      <c r="A191" s="6"/>
      <c r="B191" s="11"/>
      <c r="C191" s="12"/>
      <c r="D191" s="12" t="s">
        <v>12</v>
      </c>
      <c r="E191" s="18"/>
      <c r="F191" s="19"/>
    </row>
    <row r="192" spans="1:6" ht="66.75" customHeight="1">
      <c r="A192" s="6">
        <v>4</v>
      </c>
      <c r="B192" s="11" t="s">
        <v>14</v>
      </c>
      <c r="C192" s="20">
        <v>50000</v>
      </c>
      <c r="D192" s="21" t="s">
        <v>15</v>
      </c>
      <c r="E192" s="18" t="s">
        <v>15</v>
      </c>
      <c r="F192" s="21" t="s">
        <v>15</v>
      </c>
    </row>
    <row r="193" spans="1:6" ht="12.75">
      <c r="A193" s="6"/>
      <c r="B193" s="11"/>
      <c r="C193" s="20"/>
      <c r="D193" s="21"/>
      <c r="E193" s="18"/>
      <c r="F193" s="21"/>
    </row>
    <row r="194" spans="1:6" ht="71.25" customHeight="1">
      <c r="A194" s="6">
        <v>5</v>
      </c>
      <c r="B194" s="11" t="s">
        <v>16</v>
      </c>
      <c r="C194" s="15">
        <v>148200</v>
      </c>
      <c r="D194" s="12">
        <v>17</v>
      </c>
      <c r="E194" s="18">
        <f>D194*944</f>
        <v>16048</v>
      </c>
      <c r="F194" s="19">
        <f>C194/E194</f>
        <v>9.234795613160518</v>
      </c>
    </row>
    <row r="195" spans="1:6" ht="12.75">
      <c r="A195" s="6"/>
      <c r="B195" s="11"/>
      <c r="C195" s="15"/>
      <c r="D195" s="22" t="s">
        <v>12</v>
      </c>
      <c r="E195" s="18"/>
      <c r="F195" s="19"/>
    </row>
    <row r="196" spans="1:6" ht="36.75" customHeight="1">
      <c r="A196" s="21">
        <v>6</v>
      </c>
      <c r="B196" s="11" t="s">
        <v>17</v>
      </c>
      <c r="C196" s="24">
        <v>160000</v>
      </c>
      <c r="D196" s="25">
        <f>C196*0.5666/10000</f>
        <v>9.0656</v>
      </c>
      <c r="E196" s="28">
        <f>D196*944</f>
        <v>8557.9264</v>
      </c>
      <c r="F196" s="19">
        <f>C196/E196</f>
        <v>18.696117788533446</v>
      </c>
    </row>
    <row r="197" spans="1:6" ht="12.75">
      <c r="A197" s="21"/>
      <c r="B197" s="11"/>
      <c r="C197" s="24"/>
      <c r="D197" s="21" t="s">
        <v>12</v>
      </c>
      <c r="E197" s="28"/>
      <c r="F197" s="19"/>
    </row>
    <row r="198" spans="1:3" ht="12.75">
      <c r="A198" s="26" t="s">
        <v>18</v>
      </c>
      <c r="B198" s="1"/>
      <c r="C198" s="2"/>
    </row>
    <row r="201" spans="2:3" ht="12.75">
      <c r="B201" s="1"/>
      <c r="C201" s="2" t="s">
        <v>28</v>
      </c>
    </row>
    <row r="202" spans="1:6" ht="45" customHeight="1">
      <c r="A202" s="3" t="s">
        <v>1</v>
      </c>
      <c r="B202" s="3"/>
      <c r="C202" s="3"/>
      <c r="D202" s="3"/>
      <c r="E202" s="3"/>
      <c r="F202" s="3"/>
    </row>
    <row r="203" spans="1:7" ht="57.75" customHeight="1">
      <c r="A203" s="4" t="s">
        <v>2</v>
      </c>
      <c r="B203" s="4"/>
      <c r="C203" s="4"/>
      <c r="D203" s="4"/>
      <c r="E203" s="4"/>
      <c r="F203" s="4"/>
      <c r="G203" s="5"/>
    </row>
    <row r="204" spans="2:3" ht="12.75">
      <c r="B204" s="1"/>
      <c r="C204" s="2"/>
    </row>
    <row r="205" spans="1:6" ht="12.75">
      <c r="A205" s="31" t="s">
        <v>3</v>
      </c>
      <c r="B205" s="32" t="s">
        <v>4</v>
      </c>
      <c r="C205" s="8" t="s">
        <v>5</v>
      </c>
      <c r="D205" s="9" t="s">
        <v>6</v>
      </c>
      <c r="E205" s="9" t="s">
        <v>7</v>
      </c>
      <c r="F205" s="9" t="s">
        <v>8</v>
      </c>
    </row>
    <row r="206" spans="1:6" ht="47.25" customHeight="1">
      <c r="A206" s="6">
        <v>1</v>
      </c>
      <c r="B206" s="11" t="s">
        <v>9</v>
      </c>
      <c r="C206" s="12">
        <v>16200</v>
      </c>
      <c r="D206" s="13">
        <v>6220.8</v>
      </c>
      <c r="E206" s="12">
        <v>15738.6</v>
      </c>
      <c r="F206" s="12">
        <v>1</v>
      </c>
    </row>
    <row r="207" spans="1:6" ht="15.75" customHeight="1">
      <c r="A207" s="6"/>
      <c r="B207" s="11"/>
      <c r="C207" s="12"/>
      <c r="D207" s="13" t="s">
        <v>10</v>
      </c>
      <c r="E207" s="12"/>
      <c r="F207" s="12"/>
    </row>
    <row r="208" spans="1:6" ht="71.25" customHeight="1">
      <c r="A208" s="14">
        <v>2</v>
      </c>
      <c r="B208" s="11" t="s">
        <v>11</v>
      </c>
      <c r="C208" s="15">
        <v>400000</v>
      </c>
      <c r="D208" s="12">
        <v>110.9</v>
      </c>
      <c r="E208" s="16">
        <f>D208*944</f>
        <v>104689.6</v>
      </c>
      <c r="F208" s="17">
        <f>C208/E208</f>
        <v>3.8208188779019117</v>
      </c>
    </row>
    <row r="209" spans="1:6" ht="12.75">
      <c r="A209" s="14"/>
      <c r="B209" s="11"/>
      <c r="C209" s="15"/>
      <c r="D209" s="12" t="s">
        <v>12</v>
      </c>
      <c r="E209" s="16"/>
      <c r="F209" s="17"/>
    </row>
    <row r="210" spans="1:6" ht="12.75" customHeight="1">
      <c r="A210" s="6">
        <v>3</v>
      </c>
      <c r="B210" s="11" t="s">
        <v>13</v>
      </c>
      <c r="C210" s="12">
        <v>2495317.5</v>
      </c>
      <c r="D210" s="12">
        <v>27.9</v>
      </c>
      <c r="E210" s="18">
        <f>D210*944</f>
        <v>26337.6</v>
      </c>
      <c r="F210" s="19">
        <f>C210/E210</f>
        <v>94.74354155276107</v>
      </c>
    </row>
    <row r="211" spans="1:6" ht="12.75">
      <c r="A211" s="6"/>
      <c r="B211" s="11"/>
      <c r="C211" s="12"/>
      <c r="D211" s="12" t="s">
        <v>12</v>
      </c>
      <c r="E211" s="18"/>
      <c r="F211" s="19"/>
    </row>
    <row r="212" spans="1:6" ht="66.75" customHeight="1">
      <c r="A212" s="6">
        <v>4</v>
      </c>
      <c r="B212" s="11" t="s">
        <v>14</v>
      </c>
      <c r="C212" s="20">
        <v>50000</v>
      </c>
      <c r="D212" s="21" t="s">
        <v>15</v>
      </c>
      <c r="E212" s="18" t="s">
        <v>15</v>
      </c>
      <c r="F212" s="21" t="s">
        <v>15</v>
      </c>
    </row>
    <row r="213" spans="1:6" ht="12.75">
      <c r="A213" s="6"/>
      <c r="B213" s="11"/>
      <c r="C213" s="20"/>
      <c r="D213" s="21"/>
      <c r="E213" s="18"/>
      <c r="F213" s="21"/>
    </row>
    <row r="214" spans="1:6" ht="71.25" customHeight="1">
      <c r="A214" s="6">
        <v>5</v>
      </c>
      <c r="B214" s="11" t="s">
        <v>16</v>
      </c>
      <c r="C214" s="15">
        <v>148200</v>
      </c>
      <c r="D214" s="12">
        <v>18.6</v>
      </c>
      <c r="E214" s="18">
        <f>D214*944</f>
        <v>17558.4</v>
      </c>
      <c r="F214" s="19">
        <f>C214/E214</f>
        <v>8.440404592673591</v>
      </c>
    </row>
    <row r="215" spans="1:6" ht="12.75">
      <c r="A215" s="6"/>
      <c r="B215" s="11"/>
      <c r="C215" s="15"/>
      <c r="D215" s="22" t="s">
        <v>12</v>
      </c>
      <c r="E215" s="18"/>
      <c r="F215" s="19"/>
    </row>
    <row r="216" spans="1:6" ht="36.75" customHeight="1">
      <c r="A216" s="21">
        <v>6</v>
      </c>
      <c r="B216" s="11" t="s">
        <v>17</v>
      </c>
      <c r="C216" s="24">
        <v>240000</v>
      </c>
      <c r="D216" s="25">
        <f>C216*0.5666/10000</f>
        <v>13.5984</v>
      </c>
      <c r="E216" s="28">
        <f>D216*944</f>
        <v>12836.8896</v>
      </c>
      <c r="F216" s="19">
        <f>C216/E216</f>
        <v>18.696117788533446</v>
      </c>
    </row>
    <row r="217" spans="1:6" ht="12.75">
      <c r="A217" s="21"/>
      <c r="B217" s="11"/>
      <c r="C217" s="24"/>
      <c r="D217" s="21" t="s">
        <v>12</v>
      </c>
      <c r="E217" s="28"/>
      <c r="F217" s="19"/>
    </row>
    <row r="218" spans="1:3" ht="12.75">
      <c r="A218" s="26" t="s">
        <v>18</v>
      </c>
      <c r="B218" s="1"/>
      <c r="C218" s="2"/>
    </row>
    <row r="221" spans="2:3" ht="12.75">
      <c r="B221" s="1"/>
      <c r="C221" s="2" t="s">
        <v>29</v>
      </c>
    </row>
    <row r="222" spans="1:6" ht="45" customHeight="1">
      <c r="A222" s="3" t="s">
        <v>1</v>
      </c>
      <c r="B222" s="3"/>
      <c r="C222" s="3"/>
      <c r="D222" s="3"/>
      <c r="E222" s="3"/>
      <c r="F222" s="3"/>
    </row>
    <row r="223" spans="1:7" ht="57.75" customHeight="1">
      <c r="A223" s="4" t="s">
        <v>2</v>
      </c>
      <c r="B223" s="4"/>
      <c r="C223" s="4"/>
      <c r="D223" s="4"/>
      <c r="E223" s="4"/>
      <c r="F223" s="4"/>
      <c r="G223" s="5"/>
    </row>
    <row r="224" spans="2:3" ht="12.75">
      <c r="B224" s="1"/>
      <c r="C224" s="2"/>
    </row>
    <row r="225" spans="1:6" ht="12.75">
      <c r="A225" s="31" t="s">
        <v>3</v>
      </c>
      <c r="B225" s="32" t="s">
        <v>4</v>
      </c>
      <c r="C225" s="8" t="s">
        <v>5</v>
      </c>
      <c r="D225" s="9" t="s">
        <v>6</v>
      </c>
      <c r="E225" s="9" t="s">
        <v>7</v>
      </c>
      <c r="F225" s="9" t="s">
        <v>8</v>
      </c>
    </row>
    <row r="226" spans="1:6" ht="47.25" customHeight="1">
      <c r="A226" s="6">
        <v>1</v>
      </c>
      <c r="B226" s="11" t="s">
        <v>9</v>
      </c>
      <c r="C226" s="12">
        <v>43200</v>
      </c>
      <c r="D226" s="13">
        <v>16588.8</v>
      </c>
      <c r="E226" s="12">
        <v>15738.6</v>
      </c>
      <c r="F226" s="12">
        <v>1</v>
      </c>
    </row>
    <row r="227" spans="1:6" ht="15.75" customHeight="1">
      <c r="A227" s="6"/>
      <c r="B227" s="11"/>
      <c r="C227" s="12"/>
      <c r="D227" s="13" t="s">
        <v>10</v>
      </c>
      <c r="E227" s="12"/>
      <c r="F227" s="12"/>
    </row>
    <row r="228" spans="1:6" ht="71.25" customHeight="1">
      <c r="A228" s="14">
        <v>2</v>
      </c>
      <c r="B228" s="11" t="s">
        <v>11</v>
      </c>
      <c r="C228" s="15">
        <v>800000</v>
      </c>
      <c r="D228" s="12">
        <v>286.39</v>
      </c>
      <c r="E228" s="16">
        <f>D228*944</f>
        <v>270352.16</v>
      </c>
      <c r="F228" s="17">
        <f>C228/E228</f>
        <v>2.9591034153379803</v>
      </c>
    </row>
    <row r="229" spans="1:6" ht="12.75">
      <c r="A229" s="14"/>
      <c r="B229" s="11"/>
      <c r="C229" s="15"/>
      <c r="D229" s="12" t="s">
        <v>12</v>
      </c>
      <c r="E229" s="16"/>
      <c r="F229" s="17"/>
    </row>
    <row r="230" spans="1:6" ht="12.75" customHeight="1">
      <c r="A230" s="6">
        <v>3</v>
      </c>
      <c r="B230" s="11" t="s">
        <v>13</v>
      </c>
      <c r="C230" s="12">
        <v>10183320</v>
      </c>
      <c r="D230" s="12">
        <v>83.6</v>
      </c>
      <c r="E230" s="18">
        <f>D230*944</f>
        <v>78918.4</v>
      </c>
      <c r="F230" s="19">
        <f>C230/E230</f>
        <v>129.03606763441732</v>
      </c>
    </row>
    <row r="231" spans="1:6" ht="12.75">
      <c r="A231" s="6"/>
      <c r="B231" s="11"/>
      <c r="C231" s="12"/>
      <c r="D231" s="12" t="s">
        <v>12</v>
      </c>
      <c r="E231" s="18"/>
      <c r="F231" s="19"/>
    </row>
    <row r="232" spans="1:6" ht="66.75" customHeight="1">
      <c r="A232" s="6">
        <v>4</v>
      </c>
      <c r="B232" s="11" t="s">
        <v>14</v>
      </c>
      <c r="C232" s="20">
        <v>150000</v>
      </c>
      <c r="D232" s="21" t="s">
        <v>15</v>
      </c>
      <c r="E232" s="18" t="s">
        <v>15</v>
      </c>
      <c r="F232" s="21" t="s">
        <v>15</v>
      </c>
    </row>
    <row r="233" spans="1:6" ht="12.75">
      <c r="A233" s="6"/>
      <c r="B233" s="11"/>
      <c r="C233" s="20"/>
      <c r="D233" s="21"/>
      <c r="E233" s="18"/>
      <c r="F233" s="21"/>
    </row>
    <row r="234" spans="1:6" ht="71.25" customHeight="1">
      <c r="A234" s="6">
        <v>5</v>
      </c>
      <c r="B234" s="11" t="s">
        <v>16</v>
      </c>
      <c r="C234" s="15">
        <v>395200</v>
      </c>
      <c r="D234" s="12">
        <v>132.06</v>
      </c>
      <c r="E234" s="18">
        <f>D234*944</f>
        <v>124664.64</v>
      </c>
      <c r="F234" s="19">
        <f>C234/E234</f>
        <v>3.1701050113328044</v>
      </c>
    </row>
    <row r="235" spans="1:6" ht="12.75">
      <c r="A235" s="6"/>
      <c r="B235" s="11"/>
      <c r="C235" s="15"/>
      <c r="D235" s="22" t="s">
        <v>12</v>
      </c>
      <c r="E235" s="18"/>
      <c r="F235" s="19"/>
    </row>
    <row r="236" spans="1:6" ht="36.75" customHeight="1">
      <c r="A236" s="21">
        <v>6</v>
      </c>
      <c r="B236" s="11" t="s">
        <v>17</v>
      </c>
      <c r="C236" s="24">
        <v>640000</v>
      </c>
      <c r="D236" s="25">
        <f>C236*0.5666/10000</f>
        <v>36.2624</v>
      </c>
      <c r="E236" s="28">
        <f>D236*944</f>
        <v>34231.7056</v>
      </c>
      <c r="F236" s="19">
        <f>C236/E236</f>
        <v>18.696117788533446</v>
      </c>
    </row>
    <row r="237" spans="1:6" ht="12.75">
      <c r="A237" s="21"/>
      <c r="B237" s="11"/>
      <c r="C237" s="24"/>
      <c r="D237" s="21" t="s">
        <v>12</v>
      </c>
      <c r="E237" s="28"/>
      <c r="F237" s="19"/>
    </row>
    <row r="238" spans="1:3" ht="12.75">
      <c r="A238" s="26" t="s">
        <v>18</v>
      </c>
      <c r="B238" s="1"/>
      <c r="C238" s="2"/>
    </row>
    <row r="241" spans="2:3" ht="12.75">
      <c r="B241" s="1"/>
      <c r="C241" s="2" t="s">
        <v>30</v>
      </c>
    </row>
    <row r="242" spans="1:6" ht="45" customHeight="1">
      <c r="A242" s="3" t="s">
        <v>1</v>
      </c>
      <c r="B242" s="3"/>
      <c r="C242" s="3"/>
      <c r="D242" s="3"/>
      <c r="E242" s="3"/>
      <c r="F242" s="3"/>
    </row>
    <row r="243" spans="1:7" ht="57.75" customHeight="1">
      <c r="A243" s="4" t="s">
        <v>2</v>
      </c>
      <c r="B243" s="4"/>
      <c r="C243" s="4"/>
      <c r="D243" s="4"/>
      <c r="E243" s="4"/>
      <c r="F243" s="4"/>
      <c r="G243" s="5"/>
    </row>
    <row r="244" spans="2:3" ht="12.75">
      <c r="B244" s="1"/>
      <c r="C244" s="2"/>
    </row>
    <row r="245" spans="1:6" ht="12.75">
      <c r="A245" s="31" t="s">
        <v>3</v>
      </c>
      <c r="B245" s="32" t="s">
        <v>4</v>
      </c>
      <c r="C245" s="8" t="s">
        <v>5</v>
      </c>
      <c r="D245" s="9" t="s">
        <v>6</v>
      </c>
      <c r="E245" s="9" t="s">
        <v>7</v>
      </c>
      <c r="F245" s="9" t="s">
        <v>8</v>
      </c>
    </row>
    <row r="246" spans="1:6" ht="47.25" customHeight="1">
      <c r="A246" s="6">
        <v>1</v>
      </c>
      <c r="B246" s="11" t="s">
        <v>9</v>
      </c>
      <c r="C246" s="12">
        <v>21600</v>
      </c>
      <c r="D246" s="12">
        <v>8294.4</v>
      </c>
      <c r="E246" s="35">
        <v>20984.8</v>
      </c>
      <c r="F246" s="35">
        <v>1</v>
      </c>
    </row>
    <row r="247" spans="1:6" ht="15.75" customHeight="1">
      <c r="A247" s="6"/>
      <c r="B247" s="11"/>
      <c r="C247" s="12"/>
      <c r="D247" s="12" t="s">
        <v>10</v>
      </c>
      <c r="E247" s="35"/>
      <c r="F247" s="35"/>
    </row>
    <row r="248" spans="1:6" ht="71.25" customHeight="1">
      <c r="A248" s="14">
        <v>2</v>
      </c>
      <c r="B248" s="11" t="s">
        <v>11</v>
      </c>
      <c r="C248" s="15">
        <v>400000</v>
      </c>
      <c r="D248" s="12">
        <v>147.8</v>
      </c>
      <c r="E248" s="16">
        <f>D248*944</f>
        <v>139523.2</v>
      </c>
      <c r="F248" s="17">
        <f>C248/E248</f>
        <v>2.866906722322882</v>
      </c>
    </row>
    <row r="249" spans="1:6" ht="12.75">
      <c r="A249" s="14"/>
      <c r="B249" s="11"/>
      <c r="C249" s="15"/>
      <c r="D249" s="12" t="s">
        <v>12</v>
      </c>
      <c r="E249" s="16"/>
      <c r="F249" s="17"/>
    </row>
    <row r="250" spans="1:6" ht="12.75" customHeight="1">
      <c r="A250" s="6">
        <v>3</v>
      </c>
      <c r="B250" s="11" t="s">
        <v>13</v>
      </c>
      <c r="C250" s="12">
        <v>3151980</v>
      </c>
      <c r="D250" s="12">
        <v>35.7</v>
      </c>
      <c r="E250" s="18">
        <f>D250*944</f>
        <v>33700.8</v>
      </c>
      <c r="F250" s="19">
        <f>C250/E250</f>
        <v>93.52834354080615</v>
      </c>
    </row>
    <row r="251" spans="1:6" ht="12.75">
      <c r="A251" s="6"/>
      <c r="B251" s="11"/>
      <c r="C251" s="12"/>
      <c r="D251" s="12" t="s">
        <v>12</v>
      </c>
      <c r="E251" s="18"/>
      <c r="F251" s="19"/>
    </row>
    <row r="252" spans="1:6" ht="66.75" customHeight="1">
      <c r="A252" s="6">
        <v>4</v>
      </c>
      <c r="B252" s="11" t="s">
        <v>14</v>
      </c>
      <c r="C252" s="20">
        <v>50000</v>
      </c>
      <c r="D252" s="21" t="s">
        <v>15</v>
      </c>
      <c r="E252" s="18" t="s">
        <v>15</v>
      </c>
      <c r="F252" s="21" t="s">
        <v>15</v>
      </c>
    </row>
    <row r="253" spans="1:6" ht="12.75">
      <c r="A253" s="6"/>
      <c r="B253" s="11"/>
      <c r="C253" s="20"/>
      <c r="D253" s="21"/>
      <c r="E253" s="18"/>
      <c r="F253" s="21"/>
    </row>
    <row r="254" spans="1:6" ht="71.25" customHeight="1">
      <c r="A254" s="6">
        <v>5</v>
      </c>
      <c r="B254" s="11" t="s">
        <v>16</v>
      </c>
      <c r="C254" s="15">
        <v>197600</v>
      </c>
      <c r="D254" s="12">
        <v>23.8</v>
      </c>
      <c r="E254" s="18">
        <f>D254*944</f>
        <v>22467.2</v>
      </c>
      <c r="F254" s="19">
        <f>C254/E254</f>
        <v>8.795043441105255</v>
      </c>
    </row>
    <row r="255" spans="1:6" ht="12.75">
      <c r="A255" s="6"/>
      <c r="B255" s="11"/>
      <c r="C255" s="15"/>
      <c r="D255" s="22" t="s">
        <v>12</v>
      </c>
      <c r="E255" s="18"/>
      <c r="F255" s="19"/>
    </row>
    <row r="256" spans="1:6" ht="36.75" customHeight="1">
      <c r="A256" s="21">
        <v>6</v>
      </c>
      <c r="B256" s="11" t="s">
        <v>17</v>
      </c>
      <c r="C256" s="24">
        <v>320000</v>
      </c>
      <c r="D256" s="25">
        <f>C256*0.5666/10000</f>
        <v>18.1312</v>
      </c>
      <c r="E256" s="28">
        <f>D256*944</f>
        <v>17115.8528</v>
      </c>
      <c r="F256" s="19">
        <f>C256/E256</f>
        <v>18.696117788533446</v>
      </c>
    </row>
    <row r="257" spans="1:6" ht="12.75">
      <c r="A257" s="21"/>
      <c r="B257" s="11"/>
      <c r="C257" s="24"/>
      <c r="D257" s="21" t="s">
        <v>12</v>
      </c>
      <c r="E257" s="28"/>
      <c r="F257" s="19"/>
    </row>
    <row r="258" spans="1:3" ht="12.75">
      <c r="A258" s="26" t="s">
        <v>18</v>
      </c>
      <c r="B258" s="1"/>
      <c r="C258" s="2"/>
    </row>
    <row r="261" spans="2:3" ht="12.75">
      <c r="B261" s="1"/>
      <c r="C261" s="2" t="s">
        <v>31</v>
      </c>
    </row>
    <row r="262" spans="1:6" ht="45" customHeight="1">
      <c r="A262" s="3" t="s">
        <v>1</v>
      </c>
      <c r="B262" s="3"/>
      <c r="C262" s="3"/>
      <c r="D262" s="3"/>
      <c r="E262" s="3"/>
      <c r="F262" s="3"/>
    </row>
    <row r="263" spans="1:7" ht="57.75" customHeight="1">
      <c r="A263" s="4" t="s">
        <v>2</v>
      </c>
      <c r="B263" s="4"/>
      <c r="C263" s="4"/>
      <c r="D263" s="4"/>
      <c r="E263" s="4"/>
      <c r="F263" s="4"/>
      <c r="G263" s="5"/>
    </row>
    <row r="264" spans="2:3" ht="12.75">
      <c r="B264" s="1"/>
      <c r="C264" s="2"/>
    </row>
    <row r="265" spans="1:6" ht="12.75">
      <c r="A265" s="31" t="s">
        <v>3</v>
      </c>
      <c r="B265" s="32" t="s">
        <v>4</v>
      </c>
      <c r="C265" s="8" t="s">
        <v>5</v>
      </c>
      <c r="D265" s="9" t="s">
        <v>6</v>
      </c>
      <c r="E265" s="9" t="s">
        <v>7</v>
      </c>
      <c r="F265" s="9" t="s">
        <v>8</v>
      </c>
    </row>
    <row r="266" spans="1:6" ht="47.25" customHeight="1">
      <c r="A266" s="6">
        <v>1</v>
      </c>
      <c r="B266" s="11" t="s">
        <v>9</v>
      </c>
      <c r="C266" s="12">
        <v>21600</v>
      </c>
      <c r="D266" s="13">
        <v>8294.4</v>
      </c>
      <c r="E266" s="12">
        <v>20984.8</v>
      </c>
      <c r="F266" s="12">
        <v>1</v>
      </c>
    </row>
    <row r="267" spans="1:6" ht="15.75" customHeight="1">
      <c r="A267" s="6"/>
      <c r="B267" s="11"/>
      <c r="C267" s="12"/>
      <c r="D267" s="13" t="s">
        <v>10</v>
      </c>
      <c r="E267" s="12"/>
      <c r="F267" s="12"/>
    </row>
    <row r="268" spans="1:6" ht="71.25" customHeight="1">
      <c r="A268" s="14">
        <v>2</v>
      </c>
      <c r="B268" s="11" t="s">
        <v>11</v>
      </c>
      <c r="C268" s="15">
        <v>400000</v>
      </c>
      <c r="D268" s="12">
        <v>147.8</v>
      </c>
      <c r="E268" s="16">
        <f>D268*944</f>
        <v>139523.2</v>
      </c>
      <c r="F268" s="17">
        <f>C268/E268</f>
        <v>2.866906722322882</v>
      </c>
    </row>
    <row r="269" spans="1:6" ht="12.75">
      <c r="A269" s="14"/>
      <c r="B269" s="11"/>
      <c r="C269" s="15"/>
      <c r="D269" s="12" t="s">
        <v>12</v>
      </c>
      <c r="E269" s="16"/>
      <c r="F269" s="17"/>
    </row>
    <row r="270" spans="1:6" ht="12.75" customHeight="1">
      <c r="A270" s="6">
        <v>3</v>
      </c>
      <c r="B270" s="11" t="s">
        <v>13</v>
      </c>
      <c r="C270" s="12">
        <v>3151980</v>
      </c>
      <c r="D270" s="12">
        <v>35.7</v>
      </c>
      <c r="E270" s="18">
        <f>D270*944</f>
        <v>33700.8</v>
      </c>
      <c r="F270" s="19">
        <f>C270/E270</f>
        <v>93.52834354080615</v>
      </c>
    </row>
    <row r="271" spans="1:6" ht="12.75">
      <c r="A271" s="6"/>
      <c r="B271" s="11"/>
      <c r="C271" s="12"/>
      <c r="D271" s="12" t="s">
        <v>12</v>
      </c>
      <c r="E271" s="18"/>
      <c r="F271" s="19"/>
    </row>
    <row r="272" spans="1:6" ht="66.75" customHeight="1">
      <c r="A272" s="6">
        <v>4</v>
      </c>
      <c r="B272" s="11" t="s">
        <v>14</v>
      </c>
      <c r="C272" s="20">
        <v>50000</v>
      </c>
      <c r="D272" s="21" t="s">
        <v>15</v>
      </c>
      <c r="E272" s="18" t="s">
        <v>15</v>
      </c>
      <c r="F272" s="21" t="s">
        <v>15</v>
      </c>
    </row>
    <row r="273" spans="1:6" ht="12.75">
      <c r="A273" s="6"/>
      <c r="B273" s="11"/>
      <c r="C273" s="20"/>
      <c r="D273" s="21"/>
      <c r="E273" s="18"/>
      <c r="F273" s="21"/>
    </row>
    <row r="274" spans="1:6" ht="71.25" customHeight="1">
      <c r="A274" s="6">
        <v>5</v>
      </c>
      <c r="B274" s="11" t="s">
        <v>16</v>
      </c>
      <c r="C274" s="15">
        <v>197600</v>
      </c>
      <c r="D274" s="12">
        <v>23.8</v>
      </c>
      <c r="E274" s="18">
        <f>D274*944</f>
        <v>22467.2</v>
      </c>
      <c r="F274" s="19">
        <f>C274/E274</f>
        <v>8.795043441105255</v>
      </c>
    </row>
    <row r="275" spans="1:6" ht="12.75">
      <c r="A275" s="6"/>
      <c r="B275" s="11"/>
      <c r="C275" s="15"/>
      <c r="D275" s="22" t="s">
        <v>12</v>
      </c>
      <c r="E275" s="18"/>
      <c r="F275" s="19"/>
    </row>
    <row r="276" spans="1:6" ht="36.75" customHeight="1">
      <c r="A276" s="21">
        <v>6</v>
      </c>
      <c r="B276" s="11" t="s">
        <v>17</v>
      </c>
      <c r="C276" s="24">
        <v>320000</v>
      </c>
      <c r="D276" s="25">
        <f>C276*0.5666/10000</f>
        <v>18.1312</v>
      </c>
      <c r="E276" s="28">
        <f>D276*944</f>
        <v>17115.8528</v>
      </c>
      <c r="F276" s="19">
        <f>C276/E276</f>
        <v>18.696117788533446</v>
      </c>
    </row>
    <row r="277" spans="1:6" ht="12.75">
      <c r="A277" s="21"/>
      <c r="B277" s="11"/>
      <c r="C277" s="24"/>
      <c r="D277" s="21" t="s">
        <v>12</v>
      </c>
      <c r="E277" s="28"/>
      <c r="F277" s="19"/>
    </row>
    <row r="278" spans="1:3" ht="12.75">
      <c r="A278" s="26" t="s">
        <v>18</v>
      </c>
      <c r="B278" s="1"/>
      <c r="C278" s="2"/>
    </row>
    <row r="281" spans="2:3" ht="12.75">
      <c r="B281" s="1"/>
      <c r="C281" s="2" t="s">
        <v>32</v>
      </c>
    </row>
    <row r="282" spans="1:6" ht="45" customHeight="1">
      <c r="A282" s="3" t="s">
        <v>1</v>
      </c>
      <c r="B282" s="3"/>
      <c r="C282" s="3"/>
      <c r="D282" s="3"/>
      <c r="E282" s="3"/>
      <c r="F282" s="3"/>
    </row>
    <row r="283" spans="1:7" ht="57.75" customHeight="1">
      <c r="A283" s="4" t="s">
        <v>2</v>
      </c>
      <c r="B283" s="4"/>
      <c r="C283" s="4"/>
      <c r="D283" s="4"/>
      <c r="E283" s="4"/>
      <c r="F283" s="4"/>
      <c r="G283" s="5"/>
    </row>
    <row r="284" spans="2:3" ht="12.75">
      <c r="B284" s="1"/>
      <c r="C284" s="2"/>
    </row>
    <row r="285" spans="1:6" ht="12.75">
      <c r="A285" s="31" t="s">
        <v>3</v>
      </c>
      <c r="B285" s="32" t="s">
        <v>4</v>
      </c>
      <c r="C285" s="8" t="s">
        <v>5</v>
      </c>
      <c r="D285" s="9" t="s">
        <v>6</v>
      </c>
      <c r="E285" s="9" t="s">
        <v>7</v>
      </c>
      <c r="F285" s="9" t="s">
        <v>8</v>
      </c>
    </row>
    <row r="286" spans="1:6" ht="47.25" customHeight="1">
      <c r="A286" s="6">
        <v>1</v>
      </c>
      <c r="B286" s="11" t="s">
        <v>9</v>
      </c>
      <c r="C286" s="12">
        <v>32400</v>
      </c>
      <c r="D286" s="13">
        <v>12441.6</v>
      </c>
      <c r="E286" s="12">
        <v>31477.2</v>
      </c>
      <c r="F286" s="12">
        <v>1</v>
      </c>
    </row>
    <row r="287" spans="1:6" ht="15.75" customHeight="1">
      <c r="A287" s="6"/>
      <c r="B287" s="11"/>
      <c r="C287" s="12"/>
      <c r="D287" s="13" t="s">
        <v>10</v>
      </c>
      <c r="E287" s="12"/>
      <c r="F287" s="12"/>
    </row>
    <row r="288" spans="1:6" ht="71.25" customHeight="1">
      <c r="A288" s="14">
        <v>2</v>
      </c>
      <c r="B288" s="11" t="s">
        <v>11</v>
      </c>
      <c r="C288" s="15">
        <v>800000</v>
      </c>
      <c r="D288" s="12">
        <v>221.7</v>
      </c>
      <c r="E288" s="16">
        <f>D288*944</f>
        <v>209284.8</v>
      </c>
      <c r="F288" s="17">
        <f>C288/E288</f>
        <v>3.8225422964305102</v>
      </c>
    </row>
    <row r="289" spans="1:6" ht="12.75">
      <c r="A289" s="14"/>
      <c r="B289" s="11"/>
      <c r="C289" s="15"/>
      <c r="D289" s="12" t="s">
        <v>12</v>
      </c>
      <c r="E289" s="16"/>
      <c r="F289" s="17"/>
    </row>
    <row r="290" spans="1:6" ht="12.75" customHeight="1">
      <c r="A290" s="6">
        <v>3</v>
      </c>
      <c r="B290" s="11" t="s">
        <v>13</v>
      </c>
      <c r="C290" s="12">
        <v>4465305</v>
      </c>
      <c r="D290" s="12">
        <v>53.9</v>
      </c>
      <c r="E290" s="18">
        <f>D290*944</f>
        <v>50881.6</v>
      </c>
      <c r="F290" s="19">
        <f>C290/E290</f>
        <v>87.7587379327694</v>
      </c>
    </row>
    <row r="291" spans="1:6" ht="12.75">
      <c r="A291" s="6"/>
      <c r="B291" s="11"/>
      <c r="C291" s="12"/>
      <c r="D291" s="12" t="s">
        <v>12</v>
      </c>
      <c r="E291" s="18"/>
      <c r="F291" s="19"/>
    </row>
    <row r="292" spans="1:6" ht="66.75" customHeight="1">
      <c r="A292" s="6">
        <v>4</v>
      </c>
      <c r="B292" s="11" t="s">
        <v>14</v>
      </c>
      <c r="C292" s="20">
        <v>100000</v>
      </c>
      <c r="D292" s="21" t="s">
        <v>15</v>
      </c>
      <c r="E292" s="18" t="s">
        <v>15</v>
      </c>
      <c r="F292" s="21" t="s">
        <v>15</v>
      </c>
    </row>
    <row r="293" spans="1:6" ht="12.75">
      <c r="A293" s="6"/>
      <c r="B293" s="11"/>
      <c r="C293" s="20"/>
      <c r="D293" s="21"/>
      <c r="E293" s="18"/>
      <c r="F293" s="21"/>
    </row>
    <row r="294" spans="1:6" ht="71.25" customHeight="1">
      <c r="A294" s="6">
        <v>5</v>
      </c>
      <c r="B294" s="11" t="s">
        <v>16</v>
      </c>
      <c r="C294" s="15">
        <v>296400</v>
      </c>
      <c r="D294" s="12">
        <v>35.9</v>
      </c>
      <c r="E294" s="18">
        <f>D294*944</f>
        <v>33889.6</v>
      </c>
      <c r="F294" s="19">
        <f>C294/E294</f>
        <v>8.746045984608848</v>
      </c>
    </row>
    <row r="295" spans="1:6" ht="12.75">
      <c r="A295" s="6"/>
      <c r="B295" s="11"/>
      <c r="C295" s="15"/>
      <c r="D295" s="22" t="s">
        <v>12</v>
      </c>
      <c r="E295" s="18"/>
      <c r="F295" s="19"/>
    </row>
    <row r="296" spans="1:6" ht="36.75" customHeight="1">
      <c r="A296" s="21">
        <v>6</v>
      </c>
      <c r="B296" s="11" t="s">
        <v>17</v>
      </c>
      <c r="C296" s="24">
        <v>480000</v>
      </c>
      <c r="D296" s="25">
        <f>C296*0.5666/10000</f>
        <v>27.1968</v>
      </c>
      <c r="E296" s="28">
        <f>D296*944</f>
        <v>25673.7792</v>
      </c>
      <c r="F296" s="19">
        <f>C296/E296</f>
        <v>18.696117788533446</v>
      </c>
    </row>
    <row r="297" spans="1:6" ht="12.75">
      <c r="A297" s="21"/>
      <c r="B297" s="11"/>
      <c r="C297" s="24"/>
      <c r="D297" s="21" t="s">
        <v>12</v>
      </c>
      <c r="E297" s="28"/>
      <c r="F297" s="19"/>
    </row>
    <row r="298" spans="1:3" ht="12.75">
      <c r="A298" s="26" t="s">
        <v>18</v>
      </c>
      <c r="B298" s="1"/>
      <c r="C298" s="2"/>
    </row>
    <row r="301" spans="2:3" ht="12.75">
      <c r="B301" s="1"/>
      <c r="C301" s="2" t="s">
        <v>33</v>
      </c>
    </row>
    <row r="302" spans="1:6" ht="45" customHeight="1">
      <c r="A302" s="3" t="s">
        <v>1</v>
      </c>
      <c r="B302" s="3"/>
      <c r="C302" s="3"/>
      <c r="D302" s="3"/>
      <c r="E302" s="3"/>
      <c r="F302" s="3"/>
    </row>
    <row r="303" spans="1:7" ht="57.75" customHeight="1">
      <c r="A303" s="4" t="s">
        <v>2</v>
      </c>
      <c r="B303" s="4"/>
      <c r="C303" s="4"/>
      <c r="D303" s="4"/>
      <c r="E303" s="4"/>
      <c r="F303" s="4"/>
      <c r="G303" s="5"/>
    </row>
    <row r="304" spans="2:3" ht="12.75">
      <c r="B304" s="1"/>
      <c r="C304" s="2"/>
    </row>
    <row r="305" spans="1:6" ht="12.75">
      <c r="A305" s="31" t="s">
        <v>3</v>
      </c>
      <c r="B305" s="32" t="s">
        <v>4</v>
      </c>
      <c r="C305" s="8" t="s">
        <v>5</v>
      </c>
      <c r="D305" s="9" t="s">
        <v>6</v>
      </c>
      <c r="E305" s="9" t="s">
        <v>7</v>
      </c>
      <c r="F305" s="9" t="s">
        <v>8</v>
      </c>
    </row>
    <row r="306" spans="1:6" ht="47.25" customHeight="1">
      <c r="A306" s="6">
        <v>1</v>
      </c>
      <c r="B306" s="11" t="s">
        <v>9</v>
      </c>
      <c r="C306" s="12">
        <v>32400</v>
      </c>
      <c r="D306" s="13">
        <v>12441.6</v>
      </c>
      <c r="E306" s="12">
        <v>31477.2</v>
      </c>
      <c r="F306" s="12">
        <v>1</v>
      </c>
    </row>
    <row r="307" spans="1:6" ht="15.75" customHeight="1">
      <c r="A307" s="6"/>
      <c r="B307" s="11"/>
      <c r="C307" s="12"/>
      <c r="D307" s="13" t="s">
        <v>10</v>
      </c>
      <c r="E307" s="12"/>
      <c r="F307" s="12"/>
    </row>
    <row r="308" spans="1:6" ht="71.25" customHeight="1">
      <c r="A308" s="14">
        <v>2</v>
      </c>
      <c r="B308" s="11" t="s">
        <v>11</v>
      </c>
      <c r="C308" s="15">
        <v>1200000</v>
      </c>
      <c r="D308" s="12">
        <v>221.7</v>
      </c>
      <c r="E308" s="16">
        <f>D308*944</f>
        <v>209284.8</v>
      </c>
      <c r="F308" s="17">
        <f>C308/E308</f>
        <v>5.733813444645765</v>
      </c>
    </row>
    <row r="309" spans="1:6" ht="12.75">
      <c r="A309" s="14"/>
      <c r="B309" s="11"/>
      <c r="C309" s="15"/>
      <c r="D309" s="12" t="s">
        <v>12</v>
      </c>
      <c r="E309" s="16"/>
      <c r="F309" s="17"/>
    </row>
    <row r="310" spans="1:6" ht="12.75" customHeight="1">
      <c r="A310" s="6">
        <v>3</v>
      </c>
      <c r="B310" s="11" t="s">
        <v>13</v>
      </c>
      <c r="C310" s="12">
        <v>4465305</v>
      </c>
      <c r="D310" s="12">
        <v>53.5</v>
      </c>
      <c r="E310" s="18">
        <f>D310*944</f>
        <v>50504</v>
      </c>
      <c r="F310" s="19">
        <f>C310/E310</f>
        <v>88.41487802946301</v>
      </c>
    </row>
    <row r="311" spans="1:6" ht="12.75">
      <c r="A311" s="6"/>
      <c r="B311" s="11"/>
      <c r="C311" s="12"/>
      <c r="D311" s="12" t="s">
        <v>12</v>
      </c>
      <c r="E311" s="18"/>
      <c r="F311" s="19"/>
    </row>
    <row r="312" spans="1:6" ht="66.75" customHeight="1">
      <c r="A312" s="6">
        <v>4</v>
      </c>
      <c r="B312" s="11" t="s">
        <v>14</v>
      </c>
      <c r="C312" s="20">
        <v>100000</v>
      </c>
      <c r="D312" s="21" t="s">
        <v>15</v>
      </c>
      <c r="E312" s="18" t="s">
        <v>15</v>
      </c>
      <c r="F312" s="21" t="s">
        <v>15</v>
      </c>
    </row>
    <row r="313" spans="1:6" ht="12.75">
      <c r="A313" s="6"/>
      <c r="B313" s="11"/>
      <c r="C313" s="20"/>
      <c r="D313" s="21"/>
      <c r="E313" s="18"/>
      <c r="F313" s="21"/>
    </row>
    <row r="314" spans="1:6" ht="71.25" customHeight="1">
      <c r="A314" s="6">
        <v>5</v>
      </c>
      <c r="B314" s="11" t="s">
        <v>16</v>
      </c>
      <c r="C314" s="15">
        <v>296400</v>
      </c>
      <c r="D314" s="12">
        <v>35.6</v>
      </c>
      <c r="E314" s="18">
        <f>D314*944</f>
        <v>33606.4</v>
      </c>
      <c r="F314" s="19">
        <f>C314/E314</f>
        <v>8.819748619310607</v>
      </c>
    </row>
    <row r="315" spans="1:6" ht="12.75">
      <c r="A315" s="6"/>
      <c r="B315" s="11"/>
      <c r="C315" s="15"/>
      <c r="D315" s="22" t="s">
        <v>12</v>
      </c>
      <c r="E315" s="18"/>
      <c r="F315" s="19"/>
    </row>
    <row r="316" spans="1:6" ht="36.75" customHeight="1">
      <c r="A316" s="21">
        <v>6</v>
      </c>
      <c r="B316" s="11" t="s">
        <v>17</v>
      </c>
      <c r="C316" s="24">
        <v>480000</v>
      </c>
      <c r="D316" s="25">
        <f>C316*0.5666/10000</f>
        <v>27.1968</v>
      </c>
      <c r="E316" s="28">
        <f>D316*944</f>
        <v>25673.7792</v>
      </c>
      <c r="F316" s="19">
        <f>C316/E316</f>
        <v>18.696117788533446</v>
      </c>
    </row>
    <row r="317" spans="1:6" ht="12.75">
      <c r="A317" s="21"/>
      <c r="B317" s="11"/>
      <c r="C317" s="24"/>
      <c r="D317" s="21" t="s">
        <v>12</v>
      </c>
      <c r="E317" s="28"/>
      <c r="F317" s="19"/>
    </row>
    <row r="318" spans="1:3" ht="12.75">
      <c r="A318" s="26" t="s">
        <v>18</v>
      </c>
      <c r="B318" s="1"/>
      <c r="C318" s="2"/>
    </row>
    <row r="321" spans="2:3" ht="12.75">
      <c r="B321" s="1"/>
      <c r="C321" s="2" t="s">
        <v>34</v>
      </c>
    </row>
    <row r="322" spans="1:6" ht="45" customHeight="1">
      <c r="A322" s="3" t="s">
        <v>1</v>
      </c>
      <c r="B322" s="3"/>
      <c r="C322" s="3"/>
      <c r="D322" s="3"/>
      <c r="E322" s="3"/>
      <c r="F322" s="3"/>
    </row>
    <row r="323" spans="1:7" ht="57.75" customHeight="1">
      <c r="A323" s="4" t="s">
        <v>2</v>
      </c>
      <c r="B323" s="4"/>
      <c r="C323" s="4"/>
      <c r="D323" s="4"/>
      <c r="E323" s="4"/>
      <c r="F323" s="4"/>
      <c r="G323" s="5"/>
    </row>
    <row r="324" spans="2:3" ht="12.75">
      <c r="B324" s="1"/>
      <c r="C324" s="2"/>
    </row>
    <row r="325" spans="1:6" ht="12.75">
      <c r="A325" s="31" t="s">
        <v>3</v>
      </c>
      <c r="B325" s="32" t="s">
        <v>4</v>
      </c>
      <c r="C325" s="8" t="s">
        <v>5</v>
      </c>
      <c r="D325" s="9" t="s">
        <v>6</v>
      </c>
      <c r="E325" s="9" t="s">
        <v>7</v>
      </c>
      <c r="F325" s="9" t="s">
        <v>8</v>
      </c>
    </row>
    <row r="326" spans="1:6" ht="47.25" customHeight="1">
      <c r="A326" s="6">
        <v>1</v>
      </c>
      <c r="B326" s="11" t="s">
        <v>9</v>
      </c>
      <c r="C326" s="12">
        <v>21600</v>
      </c>
      <c r="D326" s="13">
        <v>8294.4</v>
      </c>
      <c r="E326" s="12">
        <v>20984.8</v>
      </c>
      <c r="F326" s="12">
        <v>1</v>
      </c>
    </row>
    <row r="327" spans="1:6" ht="15.75" customHeight="1">
      <c r="A327" s="6"/>
      <c r="B327" s="11"/>
      <c r="C327" s="12"/>
      <c r="D327" s="13" t="s">
        <v>10</v>
      </c>
      <c r="E327" s="12"/>
      <c r="F327" s="12"/>
    </row>
    <row r="328" spans="1:6" ht="71.25" customHeight="1">
      <c r="A328" s="14">
        <v>2</v>
      </c>
      <c r="B328" s="11" t="s">
        <v>11</v>
      </c>
      <c r="C328" s="15">
        <v>400000</v>
      </c>
      <c r="D328" s="12">
        <v>147.8</v>
      </c>
      <c r="E328" s="16">
        <f>D328*944</f>
        <v>139523.2</v>
      </c>
      <c r="F328" s="17">
        <f>C328/E328</f>
        <v>2.866906722322882</v>
      </c>
    </row>
    <row r="329" spans="1:6" ht="12.75">
      <c r="A329" s="14"/>
      <c r="B329" s="11"/>
      <c r="C329" s="15"/>
      <c r="D329" s="12" t="s">
        <v>12</v>
      </c>
      <c r="E329" s="16"/>
      <c r="F329" s="17"/>
    </row>
    <row r="330" spans="1:6" ht="12.75" customHeight="1">
      <c r="A330" s="6">
        <v>3</v>
      </c>
      <c r="B330" s="11" t="s">
        <v>13</v>
      </c>
      <c r="C330" s="12">
        <v>3151980</v>
      </c>
      <c r="D330" s="12">
        <v>35.5</v>
      </c>
      <c r="E330" s="18">
        <f>D330*944</f>
        <v>33512</v>
      </c>
      <c r="F330" s="19">
        <f>C330/E330</f>
        <v>94.05526378610647</v>
      </c>
    </row>
    <row r="331" spans="1:6" ht="12.75">
      <c r="A331" s="6"/>
      <c r="B331" s="11"/>
      <c r="C331" s="12"/>
      <c r="D331" s="12" t="s">
        <v>12</v>
      </c>
      <c r="E331" s="18"/>
      <c r="F331" s="19"/>
    </row>
    <row r="332" spans="1:6" ht="66.75" customHeight="1">
      <c r="A332" s="6">
        <v>4</v>
      </c>
      <c r="B332" s="11" t="s">
        <v>14</v>
      </c>
      <c r="C332" s="20">
        <v>50000</v>
      </c>
      <c r="D332" s="21" t="s">
        <v>15</v>
      </c>
      <c r="E332" s="18" t="s">
        <v>15</v>
      </c>
      <c r="F332" s="21" t="s">
        <v>15</v>
      </c>
    </row>
    <row r="333" spans="1:6" ht="12.75">
      <c r="A333" s="6"/>
      <c r="B333" s="11"/>
      <c r="C333" s="20"/>
      <c r="D333" s="21"/>
      <c r="E333" s="18"/>
      <c r="F333" s="21"/>
    </row>
    <row r="334" spans="1:6" ht="71.25" customHeight="1">
      <c r="A334" s="6">
        <v>5</v>
      </c>
      <c r="B334" s="11" t="s">
        <v>16</v>
      </c>
      <c r="C334" s="15">
        <v>197600</v>
      </c>
      <c r="D334" s="12">
        <v>23.7</v>
      </c>
      <c r="E334" s="18">
        <f>D334*944</f>
        <v>22372.8</v>
      </c>
      <c r="F334" s="19">
        <f>C334/E334</f>
        <v>8.83215332904241</v>
      </c>
    </row>
    <row r="335" spans="1:6" ht="12.75">
      <c r="A335" s="6"/>
      <c r="B335" s="11"/>
      <c r="C335" s="15"/>
      <c r="D335" s="22" t="s">
        <v>12</v>
      </c>
      <c r="E335" s="18"/>
      <c r="F335" s="19"/>
    </row>
    <row r="336" spans="1:6" ht="36.75" customHeight="1">
      <c r="A336" s="21">
        <v>6</v>
      </c>
      <c r="B336" s="11" t="s">
        <v>17</v>
      </c>
      <c r="C336" s="24">
        <v>320000</v>
      </c>
      <c r="D336" s="25">
        <f>C336*0.5666/10000</f>
        <v>18.1312</v>
      </c>
      <c r="E336" s="28">
        <f>D336*944</f>
        <v>17115.8528</v>
      </c>
      <c r="F336" s="19">
        <f>C336/E336</f>
        <v>18.696117788533446</v>
      </c>
    </row>
    <row r="337" spans="1:6" ht="12.75">
      <c r="A337" s="21"/>
      <c r="B337" s="11"/>
      <c r="C337" s="24"/>
      <c r="D337" s="21" t="s">
        <v>12</v>
      </c>
      <c r="E337" s="28"/>
      <c r="F337" s="19"/>
    </row>
    <row r="338" spans="1:3" ht="12.75">
      <c r="A338" s="26" t="s">
        <v>18</v>
      </c>
      <c r="B338" s="1"/>
      <c r="C338" s="2"/>
    </row>
    <row r="341" spans="2:3" ht="12.75">
      <c r="B341" s="1"/>
      <c r="C341" s="2" t="s">
        <v>35</v>
      </c>
    </row>
    <row r="342" spans="1:6" ht="45" customHeight="1">
      <c r="A342" s="3" t="s">
        <v>1</v>
      </c>
      <c r="B342" s="3"/>
      <c r="C342" s="3"/>
      <c r="D342" s="3"/>
      <c r="E342" s="3"/>
      <c r="F342" s="3"/>
    </row>
    <row r="343" spans="1:7" ht="57.75" customHeight="1">
      <c r="A343" s="4" t="s">
        <v>2</v>
      </c>
      <c r="B343" s="4"/>
      <c r="C343" s="4"/>
      <c r="D343" s="4"/>
      <c r="E343" s="4"/>
      <c r="F343" s="4"/>
      <c r="G343" s="5"/>
    </row>
    <row r="344" spans="2:3" ht="12.75">
      <c r="B344" s="1"/>
      <c r="C344" s="2"/>
    </row>
    <row r="345" spans="1:6" ht="12.75">
      <c r="A345" s="31" t="s">
        <v>3</v>
      </c>
      <c r="B345" s="32" t="s">
        <v>4</v>
      </c>
      <c r="C345" s="8" t="s">
        <v>5</v>
      </c>
      <c r="D345" s="9" t="s">
        <v>6</v>
      </c>
      <c r="E345" s="9" t="s">
        <v>7</v>
      </c>
      <c r="F345" s="9" t="s">
        <v>8</v>
      </c>
    </row>
    <row r="346" spans="1:6" ht="47.25" customHeight="1">
      <c r="A346" s="6">
        <v>1</v>
      </c>
      <c r="B346" s="11" t="s">
        <v>9</v>
      </c>
      <c r="C346" s="12">
        <v>21600</v>
      </c>
      <c r="D346" s="13">
        <v>8294.4</v>
      </c>
      <c r="E346" s="12">
        <v>20984.8</v>
      </c>
      <c r="F346" s="12">
        <v>1</v>
      </c>
    </row>
    <row r="347" spans="1:6" ht="15.75" customHeight="1">
      <c r="A347" s="6"/>
      <c r="B347" s="11"/>
      <c r="C347" s="12"/>
      <c r="D347" s="13" t="s">
        <v>10</v>
      </c>
      <c r="E347" s="12"/>
      <c r="F347" s="12"/>
    </row>
    <row r="348" spans="1:6" ht="71.25" customHeight="1">
      <c r="A348" s="14">
        <v>2</v>
      </c>
      <c r="B348" s="11" t="s">
        <v>11</v>
      </c>
      <c r="C348" s="15">
        <v>400000</v>
      </c>
      <c r="D348" s="12">
        <v>147.8</v>
      </c>
      <c r="E348" s="16">
        <f>D348*944</f>
        <v>139523.2</v>
      </c>
      <c r="F348" s="17">
        <f>C348/E348</f>
        <v>2.866906722322882</v>
      </c>
    </row>
    <row r="349" spans="1:6" ht="12.75">
      <c r="A349" s="14"/>
      <c r="B349" s="11"/>
      <c r="C349" s="15"/>
      <c r="D349" s="12" t="s">
        <v>12</v>
      </c>
      <c r="E349" s="16"/>
      <c r="F349" s="17"/>
    </row>
    <row r="350" spans="1:6" ht="12.75" customHeight="1">
      <c r="A350" s="6">
        <v>3</v>
      </c>
      <c r="B350" s="11" t="s">
        <v>13</v>
      </c>
      <c r="C350" s="12">
        <v>3151980</v>
      </c>
      <c r="D350" s="12">
        <v>30.6</v>
      </c>
      <c r="E350" s="18">
        <f>D350*944</f>
        <v>28886.4</v>
      </c>
      <c r="F350" s="19">
        <f>C350/E350</f>
        <v>109.11640079760717</v>
      </c>
    </row>
    <row r="351" spans="1:6" ht="12.75">
      <c r="A351" s="6"/>
      <c r="B351" s="11"/>
      <c r="C351" s="12"/>
      <c r="D351" s="12" t="s">
        <v>12</v>
      </c>
      <c r="E351" s="18"/>
      <c r="F351" s="19"/>
    </row>
    <row r="352" spans="1:6" ht="66.75" customHeight="1">
      <c r="A352" s="6">
        <v>4</v>
      </c>
      <c r="B352" s="11" t="s">
        <v>14</v>
      </c>
      <c r="C352" s="20">
        <v>50000</v>
      </c>
      <c r="D352" s="21" t="s">
        <v>15</v>
      </c>
      <c r="E352" s="18" t="s">
        <v>15</v>
      </c>
      <c r="F352" s="21" t="s">
        <v>15</v>
      </c>
    </row>
    <row r="353" spans="1:6" ht="12.75">
      <c r="A353" s="6"/>
      <c r="B353" s="11"/>
      <c r="C353" s="20"/>
      <c r="D353" s="21"/>
      <c r="E353" s="18"/>
      <c r="F353" s="21"/>
    </row>
    <row r="354" spans="1:6" ht="71.25" customHeight="1">
      <c r="A354" s="6">
        <v>5</v>
      </c>
      <c r="B354" s="11" t="s">
        <v>16</v>
      </c>
      <c r="C354" s="15">
        <v>197600</v>
      </c>
      <c r="D354" s="12">
        <v>20.4</v>
      </c>
      <c r="E354" s="18">
        <f>D354*944</f>
        <v>19257.6</v>
      </c>
      <c r="F354" s="19">
        <f>C354/E354</f>
        <v>10.2608840146228</v>
      </c>
    </row>
    <row r="355" spans="1:6" ht="12.75">
      <c r="A355" s="6"/>
      <c r="B355" s="11"/>
      <c r="C355" s="15"/>
      <c r="D355" s="22" t="s">
        <v>12</v>
      </c>
      <c r="E355" s="18"/>
      <c r="F355" s="19"/>
    </row>
    <row r="356" spans="1:6" ht="36.75" customHeight="1">
      <c r="A356" s="21">
        <v>6</v>
      </c>
      <c r="B356" s="11" t="s">
        <v>17</v>
      </c>
      <c r="C356" s="24">
        <v>320000</v>
      </c>
      <c r="D356" s="25">
        <f>C356*0.5666/10000</f>
        <v>18.1312</v>
      </c>
      <c r="E356" s="28">
        <f>D356*944</f>
        <v>17115.8528</v>
      </c>
      <c r="F356" s="19">
        <f>C356/E356</f>
        <v>18.696117788533446</v>
      </c>
    </row>
    <row r="357" spans="1:6" ht="12.75">
      <c r="A357" s="21"/>
      <c r="B357" s="11"/>
      <c r="C357" s="24"/>
      <c r="D357" s="21" t="s">
        <v>12</v>
      </c>
      <c r="E357" s="28"/>
      <c r="F357" s="19"/>
    </row>
    <row r="358" spans="1:3" ht="12.75">
      <c r="A358" s="26" t="s">
        <v>18</v>
      </c>
      <c r="B358" s="1"/>
      <c r="C358" s="2"/>
    </row>
    <row r="361" spans="2:3" ht="12.75">
      <c r="B361" s="1"/>
      <c r="C361" s="2" t="s">
        <v>36</v>
      </c>
    </row>
    <row r="362" spans="1:6" ht="45" customHeight="1">
      <c r="A362" s="3" t="s">
        <v>1</v>
      </c>
      <c r="B362" s="3"/>
      <c r="C362" s="3"/>
      <c r="D362" s="3"/>
      <c r="E362" s="3"/>
      <c r="F362" s="3"/>
    </row>
    <row r="363" spans="1:7" ht="57.75" customHeight="1">
      <c r="A363" s="4" t="s">
        <v>2</v>
      </c>
      <c r="B363" s="4"/>
      <c r="C363" s="4"/>
      <c r="D363" s="4"/>
      <c r="E363" s="4"/>
      <c r="F363" s="4"/>
      <c r="G363" s="5"/>
    </row>
    <row r="364" spans="2:3" ht="12.75">
      <c r="B364" s="1"/>
      <c r="C364" s="2"/>
    </row>
    <row r="365" spans="1:6" ht="12.75">
      <c r="A365" s="31" t="s">
        <v>3</v>
      </c>
      <c r="B365" s="32" t="s">
        <v>4</v>
      </c>
      <c r="C365" s="8" t="s">
        <v>5</v>
      </c>
      <c r="D365" s="9" t="s">
        <v>6</v>
      </c>
      <c r="E365" s="9" t="s">
        <v>7</v>
      </c>
      <c r="F365" s="9" t="s">
        <v>8</v>
      </c>
    </row>
    <row r="366" spans="1:6" ht="47.25" customHeight="1">
      <c r="A366" s="6">
        <v>1</v>
      </c>
      <c r="B366" s="11" t="s">
        <v>9</v>
      </c>
      <c r="C366" s="12">
        <v>16200</v>
      </c>
      <c r="D366" s="13">
        <v>6220.8</v>
      </c>
      <c r="E366" s="12">
        <v>15738.6</v>
      </c>
      <c r="F366" s="12">
        <v>1</v>
      </c>
    </row>
    <row r="367" spans="1:6" ht="15.75" customHeight="1">
      <c r="A367" s="6"/>
      <c r="B367" s="11"/>
      <c r="C367" s="12"/>
      <c r="D367" s="13" t="s">
        <v>10</v>
      </c>
      <c r="E367" s="12"/>
      <c r="F367" s="12"/>
    </row>
    <row r="368" spans="1:6" ht="71.25" customHeight="1">
      <c r="A368" s="14">
        <v>2</v>
      </c>
      <c r="B368" s="11" t="s">
        <v>11</v>
      </c>
      <c r="C368" s="15">
        <v>400000</v>
      </c>
      <c r="D368" s="12">
        <v>110.9</v>
      </c>
      <c r="E368" s="16">
        <f>D368*944</f>
        <v>104689.6</v>
      </c>
      <c r="F368" s="17">
        <f>C368/E368</f>
        <v>3.8208188779019117</v>
      </c>
    </row>
    <row r="369" spans="1:6" ht="12.75">
      <c r="A369" s="14"/>
      <c r="B369" s="11"/>
      <c r="C369" s="15"/>
      <c r="D369" s="12" t="s">
        <v>12</v>
      </c>
      <c r="E369" s="16"/>
      <c r="F369" s="17"/>
    </row>
    <row r="370" spans="1:6" ht="12.75" customHeight="1">
      <c r="A370" s="6">
        <v>3</v>
      </c>
      <c r="B370" s="11" t="s">
        <v>13</v>
      </c>
      <c r="C370" s="12">
        <v>2495317.5</v>
      </c>
      <c r="D370" s="12">
        <v>28.7</v>
      </c>
      <c r="E370" s="18">
        <f>D370*944</f>
        <v>27092.8</v>
      </c>
      <c r="F370" s="19">
        <f>C370/E370</f>
        <v>92.10260659658655</v>
      </c>
    </row>
    <row r="371" spans="1:6" ht="12.75">
      <c r="A371" s="6"/>
      <c r="B371" s="11"/>
      <c r="C371" s="12"/>
      <c r="D371" s="12" t="s">
        <v>12</v>
      </c>
      <c r="E371" s="18"/>
      <c r="F371" s="19"/>
    </row>
    <row r="372" spans="1:6" ht="66.75" customHeight="1">
      <c r="A372" s="6">
        <v>4</v>
      </c>
      <c r="B372" s="11" t="s">
        <v>14</v>
      </c>
      <c r="C372" s="20">
        <v>50000</v>
      </c>
      <c r="D372" s="21" t="s">
        <v>15</v>
      </c>
      <c r="E372" s="18" t="s">
        <v>15</v>
      </c>
      <c r="F372" s="21" t="s">
        <v>15</v>
      </c>
    </row>
    <row r="373" spans="1:6" ht="12.75">
      <c r="A373" s="6"/>
      <c r="B373" s="11"/>
      <c r="C373" s="20"/>
      <c r="D373" s="21"/>
      <c r="E373" s="18"/>
      <c r="F373" s="21"/>
    </row>
    <row r="374" spans="1:6" ht="71.25" customHeight="1">
      <c r="A374" s="6">
        <v>5</v>
      </c>
      <c r="B374" s="11" t="s">
        <v>16</v>
      </c>
      <c r="C374" s="15">
        <v>148200</v>
      </c>
      <c r="D374" s="12">
        <v>19.1</v>
      </c>
      <c r="E374" s="18">
        <f>D374*944</f>
        <v>18030.4</v>
      </c>
      <c r="F374" s="19">
        <f>C374/E374</f>
        <v>8.219451592865383</v>
      </c>
    </row>
    <row r="375" spans="1:6" ht="12.75">
      <c r="A375" s="6"/>
      <c r="B375" s="11"/>
      <c r="C375" s="15"/>
      <c r="D375" s="22" t="s">
        <v>12</v>
      </c>
      <c r="E375" s="18"/>
      <c r="F375" s="19"/>
    </row>
    <row r="376" spans="1:6" ht="36.75" customHeight="1">
      <c r="A376" s="21">
        <v>6</v>
      </c>
      <c r="B376" s="11" t="s">
        <v>17</v>
      </c>
      <c r="C376" s="24">
        <v>240000</v>
      </c>
      <c r="D376" s="25">
        <f>C376*0.5666/10000</f>
        <v>13.5984</v>
      </c>
      <c r="E376" s="28">
        <f>D376*944</f>
        <v>12836.8896</v>
      </c>
      <c r="F376" s="19">
        <f>C376/E376</f>
        <v>18.696117788533446</v>
      </c>
    </row>
    <row r="377" spans="1:6" ht="12.75">
      <c r="A377" s="21"/>
      <c r="B377" s="11"/>
      <c r="C377" s="24"/>
      <c r="D377" s="21" t="s">
        <v>12</v>
      </c>
      <c r="E377" s="28"/>
      <c r="F377" s="19"/>
    </row>
    <row r="378" spans="1:3" ht="12.75">
      <c r="A378" s="26" t="s">
        <v>18</v>
      </c>
      <c r="B378" s="1"/>
      <c r="C378" s="2"/>
    </row>
    <row r="381" spans="2:3" ht="12.75">
      <c r="B381" s="1"/>
      <c r="C381" s="2" t="s">
        <v>37</v>
      </c>
    </row>
    <row r="382" spans="1:6" ht="45" customHeight="1">
      <c r="A382" s="3" t="s">
        <v>1</v>
      </c>
      <c r="B382" s="3"/>
      <c r="C382" s="3"/>
      <c r="D382" s="3"/>
      <c r="E382" s="3"/>
      <c r="F382" s="3"/>
    </row>
    <row r="383" spans="1:7" ht="57.75" customHeight="1">
      <c r="A383" s="4" t="s">
        <v>2</v>
      </c>
      <c r="B383" s="4"/>
      <c r="C383" s="4"/>
      <c r="D383" s="4"/>
      <c r="E383" s="4"/>
      <c r="F383" s="4"/>
      <c r="G383" s="5"/>
    </row>
    <row r="384" spans="2:3" ht="12.75">
      <c r="B384" s="1"/>
      <c r="C384" s="2"/>
    </row>
    <row r="385" spans="1:6" ht="12.75">
      <c r="A385" s="31" t="s">
        <v>3</v>
      </c>
      <c r="B385" s="32" t="s">
        <v>4</v>
      </c>
      <c r="C385" s="8" t="s">
        <v>5</v>
      </c>
      <c r="D385" s="9" t="s">
        <v>6</v>
      </c>
      <c r="E385" s="9" t="s">
        <v>7</v>
      </c>
      <c r="F385" s="9" t="s">
        <v>8</v>
      </c>
    </row>
    <row r="386" spans="1:6" ht="47.25" customHeight="1">
      <c r="A386" s="6">
        <v>1</v>
      </c>
      <c r="B386" s="11" t="s">
        <v>9</v>
      </c>
      <c r="C386" s="12">
        <v>10800</v>
      </c>
      <c r="D386" s="13">
        <v>4147.2</v>
      </c>
      <c r="E386" s="12">
        <v>10492.4</v>
      </c>
      <c r="F386" s="12">
        <v>1</v>
      </c>
    </row>
    <row r="387" spans="1:6" ht="15.75" customHeight="1">
      <c r="A387" s="6"/>
      <c r="B387" s="11"/>
      <c r="C387" s="12"/>
      <c r="D387" s="13" t="s">
        <v>10</v>
      </c>
      <c r="E387" s="12"/>
      <c r="F387" s="12"/>
    </row>
    <row r="388" spans="1:6" ht="71.25" customHeight="1">
      <c r="A388" s="14">
        <v>2</v>
      </c>
      <c r="B388" s="11" t="s">
        <v>11</v>
      </c>
      <c r="C388" s="15">
        <v>400000</v>
      </c>
      <c r="D388" s="12">
        <v>73.9</v>
      </c>
      <c r="E388" s="16">
        <f>D388*944</f>
        <v>69761.6</v>
      </c>
      <c r="F388" s="17">
        <f>C388/E388</f>
        <v>5.733813444645764</v>
      </c>
    </row>
    <row r="389" spans="1:6" ht="12.75">
      <c r="A389" s="14"/>
      <c r="B389" s="11"/>
      <c r="C389" s="15"/>
      <c r="D389" s="12" t="s">
        <v>12</v>
      </c>
      <c r="E389" s="16"/>
      <c r="F389" s="17"/>
    </row>
    <row r="390" spans="1:6" ht="12.75" customHeight="1">
      <c r="A390" s="6">
        <v>3</v>
      </c>
      <c r="B390" s="11" t="s">
        <v>13</v>
      </c>
      <c r="C390" s="12">
        <v>1838655</v>
      </c>
      <c r="D390" s="12">
        <v>19.6</v>
      </c>
      <c r="E390" s="18">
        <f>D390*944</f>
        <v>18502.4</v>
      </c>
      <c r="F390" s="19">
        <f>C390/E390</f>
        <v>99.37386501210653</v>
      </c>
    </row>
    <row r="391" spans="1:6" ht="12.75">
      <c r="A391" s="6"/>
      <c r="B391" s="11"/>
      <c r="C391" s="12"/>
      <c r="D391" s="12" t="s">
        <v>12</v>
      </c>
      <c r="E391" s="18"/>
      <c r="F391" s="19"/>
    </row>
    <row r="392" spans="1:6" ht="66.75" customHeight="1">
      <c r="A392" s="6">
        <v>4</v>
      </c>
      <c r="B392" s="11" t="s">
        <v>14</v>
      </c>
      <c r="C392" s="20">
        <v>50000</v>
      </c>
      <c r="D392" s="21" t="s">
        <v>15</v>
      </c>
      <c r="E392" s="18" t="s">
        <v>15</v>
      </c>
      <c r="F392" s="21" t="s">
        <v>15</v>
      </c>
    </row>
    <row r="393" spans="1:6" ht="12.75">
      <c r="A393" s="6"/>
      <c r="B393" s="11"/>
      <c r="C393" s="20"/>
      <c r="D393" s="21"/>
      <c r="E393" s="18"/>
      <c r="F393" s="21"/>
    </row>
    <row r="394" spans="1:6" ht="71.25" customHeight="1">
      <c r="A394" s="6">
        <v>5</v>
      </c>
      <c r="B394" s="11" t="s">
        <v>16</v>
      </c>
      <c r="C394" s="15">
        <v>98800</v>
      </c>
      <c r="D394" s="12">
        <v>13.1</v>
      </c>
      <c r="E394" s="18">
        <f>D394*944</f>
        <v>12366.4</v>
      </c>
      <c r="F394" s="19">
        <f>C394/E394</f>
        <v>7.989390606805538</v>
      </c>
    </row>
    <row r="395" spans="1:6" ht="12.75">
      <c r="A395" s="6"/>
      <c r="B395" s="11"/>
      <c r="C395" s="15"/>
      <c r="D395" s="22" t="s">
        <v>12</v>
      </c>
      <c r="E395" s="18"/>
      <c r="F395" s="19"/>
    </row>
    <row r="396" spans="1:6" ht="36.75" customHeight="1">
      <c r="A396" s="21">
        <v>6</v>
      </c>
      <c r="B396" s="11" t="s">
        <v>17</v>
      </c>
      <c r="C396" s="24">
        <v>160000</v>
      </c>
      <c r="D396" s="25">
        <f>C396*0.5666/10000</f>
        <v>9.0656</v>
      </c>
      <c r="E396" s="28">
        <f>D396*944</f>
        <v>8557.9264</v>
      </c>
      <c r="F396" s="19">
        <f>C396/E396</f>
        <v>18.696117788533446</v>
      </c>
    </row>
    <row r="397" spans="1:6" ht="12.75">
      <c r="A397" s="21"/>
      <c r="B397" s="11"/>
      <c r="C397" s="24"/>
      <c r="D397" s="21" t="s">
        <v>12</v>
      </c>
      <c r="E397" s="28"/>
      <c r="F397" s="19"/>
    </row>
    <row r="398" spans="1:3" ht="12.75">
      <c r="A398" s="26" t="s">
        <v>18</v>
      </c>
      <c r="B398" s="1"/>
      <c r="C398" s="2"/>
    </row>
    <row r="403" spans="2:3" ht="12.75">
      <c r="B403" s="1"/>
      <c r="C403" s="2" t="s">
        <v>38</v>
      </c>
    </row>
    <row r="404" spans="1:6" ht="45" customHeight="1">
      <c r="A404" s="3" t="s">
        <v>1</v>
      </c>
      <c r="B404" s="3"/>
      <c r="C404" s="3"/>
      <c r="D404" s="3"/>
      <c r="E404" s="3"/>
      <c r="F404" s="3"/>
    </row>
    <row r="405" spans="1:7" ht="57.75" customHeight="1">
      <c r="A405" s="4" t="s">
        <v>2</v>
      </c>
      <c r="B405" s="4"/>
      <c r="C405" s="4"/>
      <c r="D405" s="4"/>
      <c r="E405" s="4"/>
      <c r="F405" s="4"/>
      <c r="G405" s="5"/>
    </row>
    <row r="406" spans="2:3" ht="12.75">
      <c r="B406" s="1"/>
      <c r="C406" s="2"/>
    </row>
    <row r="407" spans="1:6" ht="12.75">
      <c r="A407" s="31" t="s">
        <v>3</v>
      </c>
      <c r="B407" s="32" t="s">
        <v>4</v>
      </c>
      <c r="C407" s="8" t="s">
        <v>5</v>
      </c>
      <c r="D407" s="9" t="s">
        <v>6</v>
      </c>
      <c r="E407" s="9" t="s">
        <v>7</v>
      </c>
      <c r="F407" s="9" t="s">
        <v>8</v>
      </c>
    </row>
    <row r="408" spans="1:6" ht="47.25" customHeight="1">
      <c r="A408" s="6">
        <v>1</v>
      </c>
      <c r="B408" s="11" t="s">
        <v>9</v>
      </c>
      <c r="C408" s="12">
        <v>32400</v>
      </c>
      <c r="D408" s="13">
        <v>12441.6</v>
      </c>
      <c r="E408" s="12">
        <v>31477.2</v>
      </c>
      <c r="F408" s="12">
        <v>1</v>
      </c>
    </row>
    <row r="409" spans="1:6" ht="15.75" customHeight="1">
      <c r="A409" s="6"/>
      <c r="B409" s="11"/>
      <c r="C409" s="12"/>
      <c r="D409" s="13" t="s">
        <v>10</v>
      </c>
      <c r="E409" s="12"/>
      <c r="F409" s="12"/>
    </row>
    <row r="410" spans="1:6" ht="71.25" customHeight="1">
      <c r="A410" s="14">
        <v>2</v>
      </c>
      <c r="B410" s="11" t="s">
        <v>11</v>
      </c>
      <c r="C410" s="15">
        <v>800000</v>
      </c>
      <c r="D410" s="12">
        <v>221.7</v>
      </c>
      <c r="E410" s="16">
        <f>D410*944</f>
        <v>209284.8</v>
      </c>
      <c r="F410" s="17">
        <f>C410/E410</f>
        <v>3.8225422964305102</v>
      </c>
    </row>
    <row r="411" spans="1:6" ht="12.75">
      <c r="A411" s="14"/>
      <c r="B411" s="11"/>
      <c r="C411" s="15"/>
      <c r="D411" s="12" t="s">
        <v>12</v>
      </c>
      <c r="E411" s="16"/>
      <c r="F411" s="17"/>
    </row>
    <row r="412" spans="1:6" ht="12.75" customHeight="1">
      <c r="A412" s="6">
        <v>3</v>
      </c>
      <c r="B412" s="11" t="s">
        <v>13</v>
      </c>
      <c r="C412" s="12">
        <v>4465305</v>
      </c>
      <c r="D412" s="12">
        <v>53.3</v>
      </c>
      <c r="E412" s="18">
        <f>D412*944</f>
        <v>50315.2</v>
      </c>
      <c r="F412" s="19">
        <f>C412/E412</f>
        <v>88.74664117403887</v>
      </c>
    </row>
    <row r="413" spans="1:6" ht="12.75">
      <c r="A413" s="6"/>
      <c r="B413" s="11"/>
      <c r="C413" s="12"/>
      <c r="D413" s="12" t="s">
        <v>12</v>
      </c>
      <c r="E413" s="18"/>
      <c r="F413" s="19"/>
    </row>
    <row r="414" spans="1:6" ht="66.75" customHeight="1">
      <c r="A414" s="6">
        <v>4</v>
      </c>
      <c r="B414" s="11" t="s">
        <v>14</v>
      </c>
      <c r="C414" s="20">
        <v>100000</v>
      </c>
      <c r="D414" s="21" t="s">
        <v>15</v>
      </c>
      <c r="E414" s="18" t="s">
        <v>15</v>
      </c>
      <c r="F414" s="21" t="s">
        <v>15</v>
      </c>
    </row>
    <row r="415" spans="1:6" ht="12.75">
      <c r="A415" s="6"/>
      <c r="B415" s="11"/>
      <c r="C415" s="20"/>
      <c r="D415" s="21"/>
      <c r="E415" s="18"/>
      <c r="F415" s="21"/>
    </row>
    <row r="416" spans="1:6" ht="71.25" customHeight="1">
      <c r="A416" s="6">
        <v>5</v>
      </c>
      <c r="B416" s="11" t="s">
        <v>16</v>
      </c>
      <c r="C416" s="15">
        <v>296400</v>
      </c>
      <c r="D416" s="12">
        <v>35.5</v>
      </c>
      <c r="E416" s="18">
        <f>D416*944</f>
        <v>33512</v>
      </c>
      <c r="F416" s="19">
        <f>C416/E416</f>
        <v>8.844592981618526</v>
      </c>
    </row>
    <row r="417" spans="1:6" ht="12.75">
      <c r="A417" s="6"/>
      <c r="B417" s="11"/>
      <c r="C417" s="15"/>
      <c r="D417" s="12" t="s">
        <v>12</v>
      </c>
      <c r="E417" s="18"/>
      <c r="F417" s="19"/>
    </row>
    <row r="418" spans="1:6" ht="36.75" customHeight="1">
      <c r="A418" s="21">
        <v>6</v>
      </c>
      <c r="B418" s="11" t="s">
        <v>17</v>
      </c>
      <c r="C418" s="24">
        <v>480000</v>
      </c>
      <c r="D418" s="25">
        <f>C418*0.5666/10000</f>
        <v>27.1968</v>
      </c>
      <c r="E418" s="28">
        <f>D418*944</f>
        <v>25673.7792</v>
      </c>
      <c r="F418" s="19">
        <f>C418/E418</f>
        <v>18.696117788533446</v>
      </c>
    </row>
    <row r="419" spans="1:6" ht="12.75">
      <c r="A419" s="21"/>
      <c r="B419" s="11"/>
      <c r="C419" s="24"/>
      <c r="D419" s="21" t="s">
        <v>12</v>
      </c>
      <c r="E419" s="28"/>
      <c r="F419" s="19"/>
    </row>
    <row r="420" spans="1:3" ht="12.75">
      <c r="A420" s="26" t="s">
        <v>18</v>
      </c>
      <c r="B420" s="1"/>
      <c r="C420" s="2"/>
    </row>
    <row r="423" spans="2:3" ht="12.75">
      <c r="B423" s="1"/>
      <c r="C423" s="2" t="s">
        <v>39</v>
      </c>
    </row>
    <row r="424" spans="1:6" ht="45" customHeight="1">
      <c r="A424" s="3" t="s">
        <v>1</v>
      </c>
      <c r="B424" s="3"/>
      <c r="C424" s="3"/>
      <c r="D424" s="3"/>
      <c r="E424" s="3"/>
      <c r="F424" s="3"/>
    </row>
    <row r="425" spans="1:7" ht="57.75" customHeight="1">
      <c r="A425" s="4" t="s">
        <v>2</v>
      </c>
      <c r="B425" s="4"/>
      <c r="C425" s="4"/>
      <c r="D425" s="4"/>
      <c r="E425" s="4"/>
      <c r="F425" s="4"/>
      <c r="G425" s="5"/>
    </row>
    <row r="426" spans="2:3" ht="12.75">
      <c r="B426" s="1"/>
      <c r="C426" s="2"/>
    </row>
    <row r="427" spans="1:6" ht="12.75">
      <c r="A427" s="31" t="s">
        <v>3</v>
      </c>
      <c r="B427" s="32" t="s">
        <v>4</v>
      </c>
      <c r="C427" s="8" t="s">
        <v>5</v>
      </c>
      <c r="D427" s="9" t="s">
        <v>6</v>
      </c>
      <c r="E427" s="9" t="s">
        <v>7</v>
      </c>
      <c r="F427" s="9" t="s">
        <v>8</v>
      </c>
    </row>
    <row r="428" spans="1:6" ht="47.25" customHeight="1">
      <c r="A428" s="6">
        <v>1</v>
      </c>
      <c r="B428" s="11" t="s">
        <v>9</v>
      </c>
      <c r="C428" s="12">
        <v>11700</v>
      </c>
      <c r="D428" s="13">
        <v>4492.8</v>
      </c>
      <c r="E428" s="12">
        <v>11366.8</v>
      </c>
      <c r="F428" s="12">
        <v>1</v>
      </c>
    </row>
    <row r="429" spans="1:6" ht="15.75" customHeight="1">
      <c r="A429" s="6"/>
      <c r="B429" s="11"/>
      <c r="C429" s="12"/>
      <c r="D429" s="13" t="s">
        <v>10</v>
      </c>
      <c r="E429" s="12"/>
      <c r="F429" s="12"/>
    </row>
    <row r="430" spans="1:6" ht="71.25" customHeight="1">
      <c r="A430" s="14">
        <v>2</v>
      </c>
      <c r="B430" s="11" t="s">
        <v>11</v>
      </c>
      <c r="C430" s="15">
        <v>400000</v>
      </c>
      <c r="D430" s="12">
        <v>147.8</v>
      </c>
      <c r="E430" s="16">
        <f>D430*944</f>
        <v>139523.2</v>
      </c>
      <c r="F430" s="17">
        <f>C430/E430</f>
        <v>2.866906722322882</v>
      </c>
    </row>
    <row r="431" spans="1:6" ht="12.75">
      <c r="A431" s="14"/>
      <c r="B431" s="11"/>
      <c r="C431" s="15"/>
      <c r="D431" s="12" t="s">
        <v>12</v>
      </c>
      <c r="E431" s="16"/>
      <c r="F431" s="17"/>
    </row>
    <row r="432" spans="1:6" ht="12.75" customHeight="1">
      <c r="A432" s="6">
        <v>3</v>
      </c>
      <c r="B432" s="11" t="s">
        <v>13</v>
      </c>
      <c r="C432" s="12">
        <v>3151980</v>
      </c>
      <c r="D432" s="12">
        <v>28.5</v>
      </c>
      <c r="E432" s="18">
        <f>D432*944</f>
        <v>26904</v>
      </c>
      <c r="F432" s="19">
        <f>C432/E432</f>
        <v>117.15655664585192</v>
      </c>
    </row>
    <row r="433" spans="1:6" ht="12.75">
      <c r="A433" s="6"/>
      <c r="B433" s="11"/>
      <c r="C433" s="12"/>
      <c r="D433" s="12" t="s">
        <v>12</v>
      </c>
      <c r="E433" s="18"/>
      <c r="F433" s="19"/>
    </row>
    <row r="434" spans="1:6" ht="66.75" customHeight="1">
      <c r="A434" s="6">
        <v>4</v>
      </c>
      <c r="B434" s="11" t="s">
        <v>14</v>
      </c>
      <c r="C434" s="20">
        <v>50000</v>
      </c>
      <c r="D434" s="21" t="s">
        <v>15</v>
      </c>
      <c r="E434" s="18" t="s">
        <v>15</v>
      </c>
      <c r="F434" s="21" t="s">
        <v>15</v>
      </c>
    </row>
    <row r="435" spans="1:6" ht="12.75">
      <c r="A435" s="6"/>
      <c r="B435" s="11"/>
      <c r="C435" s="20"/>
      <c r="D435" s="21"/>
      <c r="E435" s="18"/>
      <c r="F435" s="21"/>
    </row>
    <row r="436" spans="1:6" ht="71.25" customHeight="1">
      <c r="A436" s="6">
        <v>5</v>
      </c>
      <c r="B436" s="11" t="s">
        <v>16</v>
      </c>
      <c r="C436" s="15">
        <v>148200</v>
      </c>
      <c r="D436" s="12">
        <v>19</v>
      </c>
      <c r="E436" s="18">
        <f>D436*944</f>
        <v>17936</v>
      </c>
      <c r="F436" s="19">
        <f>C436/E436</f>
        <v>8.26271186440678</v>
      </c>
    </row>
    <row r="437" spans="1:6" ht="12.75">
      <c r="A437" s="6"/>
      <c r="B437" s="11"/>
      <c r="C437" s="15"/>
      <c r="D437" s="22" t="s">
        <v>12</v>
      </c>
      <c r="E437" s="18"/>
      <c r="F437" s="19"/>
    </row>
    <row r="438" spans="1:6" ht="36.75" customHeight="1">
      <c r="A438" s="21">
        <v>6</v>
      </c>
      <c r="B438" s="11" t="s">
        <v>17</v>
      </c>
      <c r="C438" s="24">
        <v>240000</v>
      </c>
      <c r="D438" s="25">
        <f>C438*0.5666/10000</f>
        <v>13.5984</v>
      </c>
      <c r="E438" s="28">
        <f>D438*944</f>
        <v>12836.8896</v>
      </c>
      <c r="F438" s="19">
        <f>C438/E438</f>
        <v>18.696117788533446</v>
      </c>
    </row>
    <row r="439" spans="1:6" ht="12.75">
      <c r="A439" s="21"/>
      <c r="B439" s="11"/>
      <c r="C439" s="24"/>
      <c r="D439" s="21" t="s">
        <v>12</v>
      </c>
      <c r="E439" s="28"/>
      <c r="F439" s="19"/>
    </row>
    <row r="440" spans="1:3" ht="12.75">
      <c r="A440" s="26" t="s">
        <v>18</v>
      </c>
      <c r="B440" s="1"/>
      <c r="C440" s="2"/>
    </row>
    <row r="443" spans="2:3" ht="12.75">
      <c r="B443" s="1"/>
      <c r="C443" s="2" t="s">
        <v>40</v>
      </c>
    </row>
    <row r="444" spans="1:6" ht="45" customHeight="1">
      <c r="A444" s="3" t="s">
        <v>1</v>
      </c>
      <c r="B444" s="3"/>
      <c r="C444" s="3"/>
      <c r="D444" s="3"/>
      <c r="E444" s="3"/>
      <c r="F444" s="3"/>
    </row>
    <row r="445" spans="1:7" ht="57.75" customHeight="1">
      <c r="A445" s="4" t="s">
        <v>2</v>
      </c>
      <c r="B445" s="4"/>
      <c r="C445" s="4"/>
      <c r="D445" s="4"/>
      <c r="E445" s="4"/>
      <c r="F445" s="4"/>
      <c r="G445" s="5"/>
    </row>
    <row r="446" spans="2:3" ht="12.75">
      <c r="B446" s="1"/>
      <c r="C446" s="2"/>
    </row>
    <row r="447" spans="1:6" ht="12.75">
      <c r="A447" s="31" t="s">
        <v>3</v>
      </c>
      <c r="B447" s="32" t="s">
        <v>4</v>
      </c>
      <c r="C447" s="8" t="s">
        <v>5</v>
      </c>
      <c r="D447" s="9" t="s">
        <v>6</v>
      </c>
      <c r="E447" s="9" t="s">
        <v>7</v>
      </c>
      <c r="F447" s="9" t="s">
        <v>8</v>
      </c>
    </row>
    <row r="448" spans="1:6" ht="47.25" customHeight="1">
      <c r="A448" s="6">
        <v>1</v>
      </c>
      <c r="B448" s="11" t="s">
        <v>9</v>
      </c>
      <c r="C448" s="12">
        <v>15300</v>
      </c>
      <c r="D448" s="13">
        <v>5875.2</v>
      </c>
      <c r="E448" s="12">
        <v>14864.3</v>
      </c>
      <c r="F448" s="12">
        <v>1</v>
      </c>
    </row>
    <row r="449" spans="1:6" ht="15.75" customHeight="1">
      <c r="A449" s="6"/>
      <c r="B449" s="11"/>
      <c r="C449" s="12"/>
      <c r="D449" s="13" t="s">
        <v>10</v>
      </c>
      <c r="E449" s="12"/>
      <c r="F449" s="12"/>
    </row>
    <row r="450" spans="1:6" ht="71.25" customHeight="1">
      <c r="A450" s="14">
        <v>2</v>
      </c>
      <c r="B450" s="11" t="s">
        <v>11</v>
      </c>
      <c r="C450" s="15">
        <v>600000</v>
      </c>
      <c r="D450" s="12">
        <v>147.8</v>
      </c>
      <c r="E450" s="16">
        <f>D450*944</f>
        <v>139523.2</v>
      </c>
      <c r="F450" s="17">
        <f>C450/E450</f>
        <v>4.300360083484323</v>
      </c>
    </row>
    <row r="451" spans="1:6" ht="12.75">
      <c r="A451" s="14"/>
      <c r="B451" s="11"/>
      <c r="C451" s="15"/>
      <c r="D451" s="12" t="s">
        <v>12</v>
      </c>
      <c r="E451" s="16"/>
      <c r="F451" s="17"/>
    </row>
    <row r="452" spans="1:6" ht="12.75" customHeight="1">
      <c r="A452" s="6">
        <v>3</v>
      </c>
      <c r="B452" s="11" t="s">
        <v>13</v>
      </c>
      <c r="C452" s="12">
        <v>3151980</v>
      </c>
      <c r="D452" s="12">
        <v>36.8</v>
      </c>
      <c r="E452" s="18">
        <f>D452*944</f>
        <v>34739.2</v>
      </c>
      <c r="F452" s="19">
        <f>C452/E452</f>
        <v>90.73265935887989</v>
      </c>
    </row>
    <row r="453" spans="1:6" ht="12.75">
      <c r="A453" s="6"/>
      <c r="B453" s="11"/>
      <c r="C453" s="12"/>
      <c r="D453" s="12" t="s">
        <v>12</v>
      </c>
      <c r="E453" s="18"/>
      <c r="F453" s="19"/>
    </row>
    <row r="454" spans="1:6" ht="66.75" customHeight="1">
      <c r="A454" s="6">
        <v>4</v>
      </c>
      <c r="B454" s="11" t="s">
        <v>14</v>
      </c>
      <c r="C454" s="20">
        <v>50000</v>
      </c>
      <c r="D454" s="21" t="s">
        <v>15</v>
      </c>
      <c r="E454" s="18" t="s">
        <v>15</v>
      </c>
      <c r="F454" s="21" t="s">
        <v>15</v>
      </c>
    </row>
    <row r="455" spans="1:6" ht="12.75">
      <c r="A455" s="6"/>
      <c r="B455" s="11"/>
      <c r="C455" s="20"/>
      <c r="D455" s="21"/>
      <c r="E455" s="18"/>
      <c r="F455" s="21"/>
    </row>
    <row r="456" spans="1:6" ht="71.25" customHeight="1">
      <c r="A456" s="6">
        <v>5</v>
      </c>
      <c r="B456" s="11" t="s">
        <v>16</v>
      </c>
      <c r="C456" s="15">
        <v>197600</v>
      </c>
      <c r="D456" s="12">
        <v>24.5</v>
      </c>
      <c r="E456" s="18">
        <f>D456*944</f>
        <v>23128</v>
      </c>
      <c r="F456" s="19">
        <f>C456/E456</f>
        <v>8.543756485645105</v>
      </c>
    </row>
    <row r="457" spans="1:6" ht="12.75">
      <c r="A457" s="6"/>
      <c r="B457" s="11"/>
      <c r="C457" s="15"/>
      <c r="D457" s="22" t="s">
        <v>12</v>
      </c>
      <c r="E457" s="18"/>
      <c r="F457" s="19"/>
    </row>
    <row r="458" spans="1:6" ht="36.75" customHeight="1">
      <c r="A458" s="21">
        <v>6</v>
      </c>
      <c r="B458" s="11" t="s">
        <v>17</v>
      </c>
      <c r="C458" s="24">
        <v>320000</v>
      </c>
      <c r="D458" s="25">
        <f>C458*0.5666/10000</f>
        <v>18.1312</v>
      </c>
      <c r="E458" s="28">
        <f>D458*944</f>
        <v>17115.8528</v>
      </c>
      <c r="F458" s="19">
        <f>C458/E458</f>
        <v>18.696117788533446</v>
      </c>
    </row>
    <row r="459" spans="1:6" ht="12.75">
      <c r="A459" s="21"/>
      <c r="B459" s="11"/>
      <c r="C459" s="24"/>
      <c r="D459" s="21" t="s">
        <v>12</v>
      </c>
      <c r="E459" s="28"/>
      <c r="F459" s="19"/>
    </row>
    <row r="460" spans="1:3" ht="12.75">
      <c r="A460" s="26" t="s">
        <v>18</v>
      </c>
      <c r="B460" s="1"/>
      <c r="C460" s="2"/>
    </row>
    <row r="463" spans="2:3" ht="12.75">
      <c r="B463" s="1"/>
      <c r="C463" s="2" t="s">
        <v>41</v>
      </c>
    </row>
    <row r="464" spans="1:6" ht="45" customHeight="1">
      <c r="A464" s="3" t="s">
        <v>1</v>
      </c>
      <c r="B464" s="3"/>
      <c r="C464" s="3"/>
      <c r="D464" s="3"/>
      <c r="E464" s="3"/>
      <c r="F464" s="3"/>
    </row>
    <row r="465" spans="1:7" ht="57.75" customHeight="1">
      <c r="A465" s="4" t="s">
        <v>2</v>
      </c>
      <c r="B465" s="4"/>
      <c r="C465" s="4"/>
      <c r="D465" s="4"/>
      <c r="E465" s="4"/>
      <c r="F465" s="4"/>
      <c r="G465" s="5"/>
    </row>
    <row r="466" spans="2:3" ht="12.75">
      <c r="B466" s="1"/>
      <c r="C466" s="2"/>
    </row>
    <row r="467" spans="1:6" ht="12.75">
      <c r="A467" s="31" t="s">
        <v>3</v>
      </c>
      <c r="B467" s="32" t="s">
        <v>4</v>
      </c>
      <c r="C467" s="8" t="s">
        <v>5</v>
      </c>
      <c r="D467" s="9" t="s">
        <v>6</v>
      </c>
      <c r="E467" s="9" t="s">
        <v>7</v>
      </c>
      <c r="F467" s="9" t="s">
        <v>8</v>
      </c>
    </row>
    <row r="468" spans="1:6" ht="47.25" customHeight="1">
      <c r="A468" s="6">
        <v>1</v>
      </c>
      <c r="B468" s="11" t="s">
        <v>9</v>
      </c>
      <c r="C468" s="12">
        <v>21600</v>
      </c>
      <c r="D468" s="13">
        <v>8294.4</v>
      </c>
      <c r="E468" s="12">
        <v>20984.8</v>
      </c>
      <c r="F468" s="12">
        <v>1</v>
      </c>
    </row>
    <row r="469" spans="1:6" ht="15.75" customHeight="1">
      <c r="A469" s="6"/>
      <c r="B469" s="11"/>
      <c r="C469" s="12"/>
      <c r="D469" s="13" t="s">
        <v>10</v>
      </c>
      <c r="E469" s="12"/>
      <c r="F469" s="12"/>
    </row>
    <row r="470" spans="1:6" ht="71.25" customHeight="1">
      <c r="A470" s="14">
        <v>2</v>
      </c>
      <c r="B470" s="11" t="s">
        <v>11</v>
      </c>
      <c r="C470" s="15">
        <v>600000</v>
      </c>
      <c r="D470" s="12">
        <v>147.8</v>
      </c>
      <c r="E470" s="16">
        <f>D470*944</f>
        <v>139523.2</v>
      </c>
      <c r="F470" s="17">
        <f>C470/E470</f>
        <v>4.300360083484323</v>
      </c>
    </row>
    <row r="471" spans="1:6" ht="12.75">
      <c r="A471" s="14"/>
      <c r="B471" s="11"/>
      <c r="C471" s="15"/>
      <c r="D471" s="12" t="s">
        <v>12</v>
      </c>
      <c r="E471" s="16"/>
      <c r="F471" s="17"/>
    </row>
    <row r="472" spans="1:6" ht="12.75" customHeight="1">
      <c r="A472" s="6">
        <v>3</v>
      </c>
      <c r="B472" s="11" t="s">
        <v>13</v>
      </c>
      <c r="C472" s="12">
        <v>3151980</v>
      </c>
      <c r="D472" s="12">
        <v>36</v>
      </c>
      <c r="E472" s="18">
        <f>D472*944</f>
        <v>33984</v>
      </c>
      <c r="F472" s="19">
        <f>C472/E472</f>
        <v>92.7489406779661</v>
      </c>
    </row>
    <row r="473" spans="1:6" ht="12.75">
      <c r="A473" s="6"/>
      <c r="B473" s="11"/>
      <c r="C473" s="12"/>
      <c r="D473" s="12" t="s">
        <v>12</v>
      </c>
      <c r="E473" s="18"/>
      <c r="F473" s="19"/>
    </row>
    <row r="474" spans="1:6" ht="66.75" customHeight="1">
      <c r="A474" s="6">
        <v>4</v>
      </c>
      <c r="B474" s="11" t="s">
        <v>14</v>
      </c>
      <c r="C474" s="20">
        <v>50000</v>
      </c>
      <c r="D474" s="21" t="s">
        <v>15</v>
      </c>
      <c r="E474" s="18" t="s">
        <v>15</v>
      </c>
      <c r="F474" s="21" t="s">
        <v>15</v>
      </c>
    </row>
    <row r="475" spans="1:6" ht="12.75">
      <c r="A475" s="6"/>
      <c r="B475" s="11"/>
      <c r="C475" s="20"/>
      <c r="D475" s="21"/>
      <c r="E475" s="18"/>
      <c r="F475" s="21"/>
    </row>
    <row r="476" spans="1:6" ht="71.25" customHeight="1">
      <c r="A476" s="6">
        <v>5</v>
      </c>
      <c r="B476" s="11" t="s">
        <v>16</v>
      </c>
      <c r="C476" s="15">
        <v>197600</v>
      </c>
      <c r="D476" s="12">
        <v>24</v>
      </c>
      <c r="E476" s="18">
        <f>D476*944</f>
        <v>22656</v>
      </c>
      <c r="F476" s="19">
        <f>C476/E476</f>
        <v>8.721751412429379</v>
      </c>
    </row>
    <row r="477" spans="1:6" ht="12.75">
      <c r="A477" s="6"/>
      <c r="B477" s="11"/>
      <c r="C477" s="15"/>
      <c r="D477" s="22" t="s">
        <v>12</v>
      </c>
      <c r="E477" s="18"/>
      <c r="F477" s="19"/>
    </row>
    <row r="478" spans="1:6" ht="36.75" customHeight="1">
      <c r="A478" s="21">
        <v>6</v>
      </c>
      <c r="B478" s="11" t="s">
        <v>17</v>
      </c>
      <c r="C478" s="24">
        <v>320000</v>
      </c>
      <c r="D478" s="25">
        <f>C478*0.5666/10000</f>
        <v>18.1312</v>
      </c>
      <c r="E478" s="28">
        <f>D478*944</f>
        <v>17115.8528</v>
      </c>
      <c r="F478" s="19">
        <f>C478/E478</f>
        <v>18.696117788533446</v>
      </c>
    </row>
    <row r="479" spans="1:6" ht="12.75">
      <c r="A479" s="21"/>
      <c r="B479" s="11"/>
      <c r="C479" s="24"/>
      <c r="D479" s="21" t="s">
        <v>12</v>
      </c>
      <c r="E479" s="28"/>
      <c r="F479" s="19"/>
    </row>
    <row r="480" spans="1:3" ht="12.75">
      <c r="A480" s="26" t="s">
        <v>18</v>
      </c>
      <c r="B480" s="1"/>
      <c r="C480" s="2"/>
    </row>
    <row r="483" spans="2:3" ht="12.75">
      <c r="B483" s="1"/>
      <c r="C483" s="2" t="s">
        <v>42</v>
      </c>
    </row>
    <row r="484" spans="1:6" ht="45" customHeight="1">
      <c r="A484" s="3" t="s">
        <v>1</v>
      </c>
      <c r="B484" s="3"/>
      <c r="C484" s="3"/>
      <c r="D484" s="3"/>
      <c r="E484" s="3"/>
      <c r="F484" s="3"/>
    </row>
    <row r="485" spans="1:7" ht="57.75" customHeight="1">
      <c r="A485" s="4" t="s">
        <v>2</v>
      </c>
      <c r="B485" s="4"/>
      <c r="C485" s="4"/>
      <c r="D485" s="4"/>
      <c r="E485" s="4"/>
      <c r="F485" s="4"/>
      <c r="G485" s="5"/>
    </row>
    <row r="486" spans="2:3" ht="12.75">
      <c r="B486" s="1"/>
      <c r="C486" s="2"/>
    </row>
    <row r="487" spans="1:6" ht="12.75">
      <c r="A487" s="31" t="s">
        <v>3</v>
      </c>
      <c r="B487" s="32" t="s">
        <v>4</v>
      </c>
      <c r="C487" s="8" t="s">
        <v>5</v>
      </c>
      <c r="D487" s="9" t="s">
        <v>6</v>
      </c>
      <c r="E487" s="9" t="s">
        <v>7</v>
      </c>
      <c r="F487" s="9" t="s">
        <v>8</v>
      </c>
    </row>
    <row r="488" spans="1:6" ht="47.25" customHeight="1">
      <c r="A488" s="6">
        <v>1</v>
      </c>
      <c r="B488" s="11" t="s">
        <v>9</v>
      </c>
      <c r="C488" s="12">
        <v>16200</v>
      </c>
      <c r="D488" s="13">
        <v>6220.8</v>
      </c>
      <c r="E488" s="12">
        <v>15738.6</v>
      </c>
      <c r="F488" s="12">
        <v>1</v>
      </c>
    </row>
    <row r="489" spans="1:6" ht="15.75" customHeight="1">
      <c r="A489" s="6"/>
      <c r="B489" s="11"/>
      <c r="C489" s="12"/>
      <c r="D489" s="13" t="s">
        <v>10</v>
      </c>
      <c r="E489" s="12"/>
      <c r="F489" s="12"/>
    </row>
    <row r="490" spans="1:6" ht="71.25" customHeight="1">
      <c r="A490" s="14">
        <v>2</v>
      </c>
      <c r="B490" s="11" t="s">
        <v>11</v>
      </c>
      <c r="C490" s="15">
        <v>600000</v>
      </c>
      <c r="D490" s="12">
        <v>110.9</v>
      </c>
      <c r="E490" s="16">
        <f>D490*944</f>
        <v>104689.6</v>
      </c>
      <c r="F490" s="17">
        <f>C490/E490</f>
        <v>5.731228316852867</v>
      </c>
    </row>
    <row r="491" spans="1:6" ht="12.75">
      <c r="A491" s="14"/>
      <c r="B491" s="11"/>
      <c r="C491" s="15"/>
      <c r="D491" s="12" t="s">
        <v>12</v>
      </c>
      <c r="E491" s="16"/>
      <c r="F491" s="17"/>
    </row>
    <row r="492" spans="1:6" ht="12.75" customHeight="1">
      <c r="A492" s="6">
        <v>3</v>
      </c>
      <c r="B492" s="11" t="s">
        <v>13</v>
      </c>
      <c r="C492" s="12">
        <v>2495317.5</v>
      </c>
      <c r="D492" s="12">
        <v>27.9</v>
      </c>
      <c r="E492" s="18">
        <f>D492*944</f>
        <v>26337.6</v>
      </c>
      <c r="F492" s="19">
        <f>C492/E492</f>
        <v>94.74354155276107</v>
      </c>
    </row>
    <row r="493" spans="1:6" ht="12.75">
      <c r="A493" s="6"/>
      <c r="B493" s="11"/>
      <c r="C493" s="12"/>
      <c r="D493" s="12" t="s">
        <v>12</v>
      </c>
      <c r="E493" s="18"/>
      <c r="F493" s="19"/>
    </row>
    <row r="494" spans="1:6" ht="66.75" customHeight="1">
      <c r="A494" s="6">
        <v>4</v>
      </c>
      <c r="B494" s="11" t="s">
        <v>14</v>
      </c>
      <c r="C494" s="20">
        <v>50000</v>
      </c>
      <c r="D494" s="21" t="s">
        <v>15</v>
      </c>
      <c r="E494" s="18" t="s">
        <v>15</v>
      </c>
      <c r="F494" s="21" t="s">
        <v>15</v>
      </c>
    </row>
    <row r="495" spans="1:6" ht="12.75">
      <c r="A495" s="6"/>
      <c r="B495" s="11"/>
      <c r="C495" s="20"/>
      <c r="D495" s="21"/>
      <c r="E495" s="18"/>
      <c r="F495" s="21"/>
    </row>
    <row r="496" spans="1:6" ht="71.25" customHeight="1">
      <c r="A496" s="6">
        <v>5</v>
      </c>
      <c r="B496" s="11" t="s">
        <v>16</v>
      </c>
      <c r="C496" s="15">
        <v>148200</v>
      </c>
      <c r="D496" s="12">
        <v>18.6</v>
      </c>
      <c r="E496" s="18">
        <f>D496*944</f>
        <v>17558.4</v>
      </c>
      <c r="F496" s="19">
        <f>C496/E496</f>
        <v>8.440404592673591</v>
      </c>
    </row>
    <row r="497" spans="1:6" ht="12.75">
      <c r="A497" s="6"/>
      <c r="B497" s="11"/>
      <c r="C497" s="15"/>
      <c r="D497" s="22" t="s">
        <v>12</v>
      </c>
      <c r="E497" s="18"/>
      <c r="F497" s="19"/>
    </row>
    <row r="498" spans="1:6" ht="36.75" customHeight="1">
      <c r="A498" s="21">
        <v>6</v>
      </c>
      <c r="B498" s="11" t="s">
        <v>17</v>
      </c>
      <c r="C498" s="24">
        <v>320000</v>
      </c>
      <c r="D498" s="25">
        <f>C498*0.5666/10000</f>
        <v>18.1312</v>
      </c>
      <c r="E498" s="28">
        <f>D498*944</f>
        <v>17115.8528</v>
      </c>
      <c r="F498" s="19">
        <f>C498/E498</f>
        <v>18.696117788533446</v>
      </c>
    </row>
    <row r="499" spans="1:6" ht="12.75">
      <c r="A499" s="21"/>
      <c r="B499" s="11"/>
      <c r="C499" s="24"/>
      <c r="D499" s="21" t="s">
        <v>12</v>
      </c>
      <c r="E499" s="28"/>
      <c r="F499" s="19"/>
    </row>
    <row r="500" spans="1:3" ht="12.75">
      <c r="A500" s="26" t="s">
        <v>18</v>
      </c>
      <c r="B500" s="1"/>
      <c r="C500" s="2"/>
    </row>
    <row r="503" spans="2:3" ht="12.75">
      <c r="B503" s="1"/>
      <c r="C503" s="2" t="s">
        <v>43</v>
      </c>
    </row>
    <row r="504" spans="1:6" ht="45" customHeight="1">
      <c r="A504" s="3" t="s">
        <v>1</v>
      </c>
      <c r="B504" s="3"/>
      <c r="C504" s="3"/>
      <c r="D504" s="3"/>
      <c r="E504" s="3"/>
      <c r="F504" s="3"/>
    </row>
    <row r="505" spans="1:7" ht="57.75" customHeight="1">
      <c r="A505" s="4" t="s">
        <v>2</v>
      </c>
      <c r="B505" s="4"/>
      <c r="C505" s="4"/>
      <c r="D505" s="4"/>
      <c r="E505" s="4"/>
      <c r="F505" s="4"/>
      <c r="G505" s="5"/>
    </row>
    <row r="506" spans="2:3" ht="12.75">
      <c r="B506" s="1"/>
      <c r="C506" s="2"/>
    </row>
    <row r="507" spans="1:6" ht="12.75">
      <c r="A507" s="31" t="s">
        <v>3</v>
      </c>
      <c r="B507" s="32" t="s">
        <v>4</v>
      </c>
      <c r="C507" s="8" t="s">
        <v>5</v>
      </c>
      <c r="D507" s="9" t="s">
        <v>6</v>
      </c>
      <c r="E507" s="9" t="s">
        <v>7</v>
      </c>
      <c r="F507" s="9" t="s">
        <v>8</v>
      </c>
    </row>
    <row r="508" spans="1:6" ht="47.25" customHeight="1">
      <c r="A508" s="6">
        <v>1</v>
      </c>
      <c r="B508" s="11" t="s">
        <v>9</v>
      </c>
      <c r="C508" s="12">
        <v>21600</v>
      </c>
      <c r="D508" s="13">
        <v>8294.4</v>
      </c>
      <c r="E508" s="12">
        <v>20984.8</v>
      </c>
      <c r="F508" s="12">
        <v>1</v>
      </c>
    </row>
    <row r="509" spans="1:6" ht="15.75" customHeight="1">
      <c r="A509" s="6"/>
      <c r="B509" s="11"/>
      <c r="C509" s="12"/>
      <c r="D509" s="13" t="s">
        <v>10</v>
      </c>
      <c r="E509" s="12"/>
      <c r="F509" s="12"/>
    </row>
    <row r="510" spans="1:6" ht="71.25" customHeight="1">
      <c r="A510" s="14">
        <v>2</v>
      </c>
      <c r="B510" s="11" t="s">
        <v>11</v>
      </c>
      <c r="C510" s="15">
        <v>600000</v>
      </c>
      <c r="D510" s="12">
        <v>147.8</v>
      </c>
      <c r="E510" s="16">
        <f>D510*944</f>
        <v>139523.2</v>
      </c>
      <c r="F510" s="17">
        <f>C510/E510</f>
        <v>4.300360083484323</v>
      </c>
    </row>
    <row r="511" spans="1:6" ht="12.75">
      <c r="A511" s="14"/>
      <c r="B511" s="11"/>
      <c r="C511" s="15"/>
      <c r="D511" s="12" t="s">
        <v>12</v>
      </c>
      <c r="E511" s="16"/>
      <c r="F511" s="17"/>
    </row>
    <row r="512" spans="1:6" ht="12.75" customHeight="1">
      <c r="A512" s="6">
        <v>3</v>
      </c>
      <c r="B512" s="11" t="s">
        <v>13</v>
      </c>
      <c r="C512" s="12">
        <v>3151980</v>
      </c>
      <c r="D512" s="12">
        <v>36</v>
      </c>
      <c r="E512" s="18">
        <f>D512*944</f>
        <v>33984</v>
      </c>
      <c r="F512" s="19">
        <f>C512/E512</f>
        <v>92.7489406779661</v>
      </c>
    </row>
    <row r="513" spans="1:6" ht="12.75">
      <c r="A513" s="6"/>
      <c r="B513" s="11"/>
      <c r="C513" s="12"/>
      <c r="D513" s="12" t="s">
        <v>12</v>
      </c>
      <c r="E513" s="18"/>
      <c r="F513" s="19"/>
    </row>
    <row r="514" spans="1:6" ht="66.75" customHeight="1">
      <c r="A514" s="6">
        <v>4</v>
      </c>
      <c r="B514" s="11" t="s">
        <v>14</v>
      </c>
      <c r="C514" s="20">
        <v>50000</v>
      </c>
      <c r="D514" s="21" t="s">
        <v>15</v>
      </c>
      <c r="E514" s="18" t="s">
        <v>15</v>
      </c>
      <c r="F514" s="21" t="s">
        <v>15</v>
      </c>
    </row>
    <row r="515" spans="1:6" ht="12.75">
      <c r="A515" s="6"/>
      <c r="B515" s="11"/>
      <c r="C515" s="20"/>
      <c r="D515" s="21"/>
      <c r="E515" s="18"/>
      <c r="F515" s="21"/>
    </row>
    <row r="516" spans="1:6" ht="71.25" customHeight="1">
      <c r="A516" s="6">
        <v>5</v>
      </c>
      <c r="B516" s="11" t="s">
        <v>16</v>
      </c>
      <c r="C516" s="15">
        <v>197600</v>
      </c>
      <c r="D516" s="12">
        <v>24</v>
      </c>
      <c r="E516" s="18">
        <f>D516*944</f>
        <v>22656</v>
      </c>
      <c r="F516" s="19">
        <f>C516/E516</f>
        <v>8.721751412429379</v>
      </c>
    </row>
    <row r="517" spans="1:6" ht="12.75">
      <c r="A517" s="6"/>
      <c r="B517" s="11"/>
      <c r="C517" s="15"/>
      <c r="D517" s="22" t="s">
        <v>12</v>
      </c>
      <c r="E517" s="18"/>
      <c r="F517" s="19"/>
    </row>
    <row r="518" spans="1:6" ht="36.75" customHeight="1">
      <c r="A518" s="21">
        <v>6</v>
      </c>
      <c r="B518" s="11" t="s">
        <v>17</v>
      </c>
      <c r="C518" s="24">
        <v>320000</v>
      </c>
      <c r="D518" s="25">
        <f>C518*0.5666/10000</f>
        <v>18.1312</v>
      </c>
      <c r="E518" s="28">
        <f>D518*944</f>
        <v>17115.8528</v>
      </c>
      <c r="F518" s="19">
        <f>C518/E518</f>
        <v>18.696117788533446</v>
      </c>
    </row>
    <row r="519" spans="1:6" ht="12.75">
      <c r="A519" s="21"/>
      <c r="B519" s="11"/>
      <c r="C519" s="24"/>
      <c r="D519" s="21" t="s">
        <v>12</v>
      </c>
      <c r="E519" s="28"/>
      <c r="F519" s="19"/>
    </row>
    <row r="520" spans="1:3" ht="12.75">
      <c r="A520" s="26" t="s">
        <v>18</v>
      </c>
      <c r="B520" s="1"/>
      <c r="C520" s="2"/>
    </row>
    <row r="523" spans="2:3" ht="12.75">
      <c r="B523" s="1"/>
      <c r="C523" s="2" t="s">
        <v>44</v>
      </c>
    </row>
    <row r="524" spans="1:6" ht="45" customHeight="1">
      <c r="A524" s="3" t="s">
        <v>1</v>
      </c>
      <c r="B524" s="3"/>
      <c r="C524" s="3"/>
      <c r="D524" s="3"/>
      <c r="E524" s="3"/>
      <c r="F524" s="3"/>
    </row>
    <row r="525" spans="1:7" ht="57.75" customHeight="1">
      <c r="A525" s="4" t="s">
        <v>2</v>
      </c>
      <c r="B525" s="4"/>
      <c r="C525" s="4"/>
      <c r="D525" s="4"/>
      <c r="E525" s="4"/>
      <c r="F525" s="4"/>
      <c r="G525" s="5"/>
    </row>
    <row r="526" spans="2:3" ht="12.75">
      <c r="B526" s="1"/>
      <c r="C526" s="2"/>
    </row>
    <row r="527" spans="1:6" ht="12.75">
      <c r="A527" s="31" t="s">
        <v>3</v>
      </c>
      <c r="B527" s="32" t="s">
        <v>4</v>
      </c>
      <c r="C527" s="8" t="s">
        <v>5</v>
      </c>
      <c r="D527" s="9" t="s">
        <v>6</v>
      </c>
      <c r="E527" s="9" t="s">
        <v>7</v>
      </c>
      <c r="F527" s="9" t="s">
        <v>8</v>
      </c>
    </row>
    <row r="528" spans="1:6" ht="47.25" customHeight="1">
      <c r="A528" s="6">
        <v>1</v>
      </c>
      <c r="B528" s="11" t="s">
        <v>9</v>
      </c>
      <c r="C528" s="12">
        <v>16200</v>
      </c>
      <c r="D528" s="13">
        <v>6220.8</v>
      </c>
      <c r="E528" s="12">
        <v>15738.6</v>
      </c>
      <c r="F528" s="12">
        <v>1</v>
      </c>
    </row>
    <row r="529" spans="1:6" ht="15.75" customHeight="1">
      <c r="A529" s="6"/>
      <c r="B529" s="11"/>
      <c r="C529" s="12"/>
      <c r="D529" s="13" t="s">
        <v>10</v>
      </c>
      <c r="E529" s="12"/>
      <c r="F529" s="12"/>
    </row>
    <row r="530" spans="1:6" ht="71.25" customHeight="1">
      <c r="A530" s="14">
        <v>2</v>
      </c>
      <c r="B530" s="11" t="s">
        <v>11</v>
      </c>
      <c r="C530" s="15">
        <v>400000</v>
      </c>
      <c r="D530" s="12">
        <v>110.9</v>
      </c>
      <c r="E530" s="16">
        <f>D530*944</f>
        <v>104689.6</v>
      </c>
      <c r="F530" s="17">
        <f>C530/E530</f>
        <v>3.8208188779019117</v>
      </c>
    </row>
    <row r="531" spans="1:6" ht="12.75">
      <c r="A531" s="14"/>
      <c r="B531" s="11"/>
      <c r="C531" s="15"/>
      <c r="D531" s="12" t="s">
        <v>12</v>
      </c>
      <c r="E531" s="16"/>
      <c r="F531" s="17"/>
    </row>
    <row r="532" spans="1:6" ht="12.75" customHeight="1">
      <c r="A532" s="6">
        <v>3</v>
      </c>
      <c r="B532" s="11" t="s">
        <v>13</v>
      </c>
      <c r="C532" s="12">
        <v>2495317.5</v>
      </c>
      <c r="D532" s="12">
        <v>27.8</v>
      </c>
      <c r="E532" s="18">
        <f>D532*944</f>
        <v>26243.2</v>
      </c>
      <c r="F532" s="19">
        <f>C532/E532</f>
        <v>95.08434565906596</v>
      </c>
    </row>
    <row r="533" spans="1:6" ht="12.75">
      <c r="A533" s="6"/>
      <c r="B533" s="11"/>
      <c r="C533" s="12"/>
      <c r="D533" s="12" t="s">
        <v>12</v>
      </c>
      <c r="E533" s="18"/>
      <c r="F533" s="19"/>
    </row>
    <row r="534" spans="1:6" ht="66.75" customHeight="1">
      <c r="A534" s="6">
        <v>4</v>
      </c>
      <c r="B534" s="11" t="s">
        <v>14</v>
      </c>
      <c r="C534" s="20">
        <v>50000</v>
      </c>
      <c r="D534" s="21" t="s">
        <v>15</v>
      </c>
      <c r="E534" s="18" t="s">
        <v>15</v>
      </c>
      <c r="F534" s="21" t="s">
        <v>15</v>
      </c>
    </row>
    <row r="535" spans="1:6" ht="12.75">
      <c r="A535" s="6"/>
      <c r="B535" s="11"/>
      <c r="C535" s="20"/>
      <c r="D535" s="21"/>
      <c r="E535" s="18"/>
      <c r="F535" s="21"/>
    </row>
    <row r="536" spans="1:6" ht="71.25" customHeight="1">
      <c r="A536" s="6">
        <v>5</v>
      </c>
      <c r="B536" s="11" t="s">
        <v>16</v>
      </c>
      <c r="C536" s="15">
        <v>148200</v>
      </c>
      <c r="D536" s="12">
        <v>18.5</v>
      </c>
      <c r="E536" s="18">
        <f>D536*944</f>
        <v>17464</v>
      </c>
      <c r="F536" s="19">
        <f>C536/E536</f>
        <v>8.486028401282638</v>
      </c>
    </row>
    <row r="537" spans="1:6" ht="12.75">
      <c r="A537" s="6"/>
      <c r="B537" s="11"/>
      <c r="C537" s="15"/>
      <c r="D537" s="22" t="s">
        <v>12</v>
      </c>
      <c r="E537" s="18"/>
      <c r="F537" s="19"/>
    </row>
    <row r="538" spans="1:6" ht="36.75" customHeight="1">
      <c r="A538" s="21">
        <v>6</v>
      </c>
      <c r="B538" s="11" t="s">
        <v>17</v>
      </c>
      <c r="C538" s="24">
        <v>240000</v>
      </c>
      <c r="D538" s="25">
        <f>C538*0.5666/10000</f>
        <v>13.5984</v>
      </c>
      <c r="E538" s="28">
        <f>D538*944</f>
        <v>12836.8896</v>
      </c>
      <c r="F538" s="19">
        <f>C538/E538</f>
        <v>18.696117788533446</v>
      </c>
    </row>
    <row r="539" spans="1:6" ht="12.75">
      <c r="A539" s="21"/>
      <c r="B539" s="11"/>
      <c r="C539" s="24"/>
      <c r="D539" s="21" t="s">
        <v>12</v>
      </c>
      <c r="E539" s="28"/>
      <c r="F539" s="19"/>
    </row>
    <row r="540" spans="1:3" ht="12.75">
      <c r="A540" s="26" t="s">
        <v>18</v>
      </c>
      <c r="B540" s="1"/>
      <c r="C540" s="2"/>
    </row>
    <row r="543" spans="1:7" ht="12.75">
      <c r="A543" s="36"/>
      <c r="B543" s="37"/>
      <c r="C543" s="2" t="s">
        <v>45</v>
      </c>
      <c r="D543" s="2"/>
      <c r="E543" s="36"/>
      <c r="F543" s="36"/>
      <c r="G543" s="36"/>
    </row>
    <row r="544" spans="1:7" ht="25.5" customHeight="1">
      <c r="A544" s="3" t="s">
        <v>1</v>
      </c>
      <c r="B544" s="3"/>
      <c r="C544" s="3"/>
      <c r="D544" s="3"/>
      <c r="E544" s="3"/>
      <c r="F544" s="3"/>
      <c r="G544" s="36"/>
    </row>
    <row r="545" spans="1:7" ht="51" customHeight="1">
      <c r="A545" s="4" t="s">
        <v>2</v>
      </c>
      <c r="B545" s="4"/>
      <c r="C545" s="4"/>
      <c r="D545" s="4"/>
      <c r="E545" s="4"/>
      <c r="F545" s="4"/>
      <c r="G545" s="38"/>
    </row>
    <row r="546" spans="1:7" ht="12.75">
      <c r="A546" s="36"/>
      <c r="B546" s="37"/>
      <c r="C546" s="2"/>
      <c r="D546" s="36"/>
      <c r="E546" s="36"/>
      <c r="F546" s="36"/>
      <c r="G546" s="36"/>
    </row>
    <row r="547" spans="1:7" ht="12.75">
      <c r="A547" s="31" t="s">
        <v>3</v>
      </c>
      <c r="B547" s="39" t="s">
        <v>4</v>
      </c>
      <c r="C547" s="40" t="s">
        <v>5</v>
      </c>
      <c r="D547" s="41" t="s">
        <v>6</v>
      </c>
      <c r="E547" s="41" t="s">
        <v>7</v>
      </c>
      <c r="F547" s="41" t="s">
        <v>8</v>
      </c>
      <c r="G547" s="36"/>
    </row>
    <row r="548" spans="1:7" ht="41.25" customHeight="1">
      <c r="A548" s="6">
        <v>1</v>
      </c>
      <c r="B548" s="11" t="s">
        <v>9</v>
      </c>
      <c r="C548" s="12">
        <v>17400</v>
      </c>
      <c r="D548" s="13">
        <v>6681.6</v>
      </c>
      <c r="E548" s="12">
        <v>16904.4</v>
      </c>
      <c r="F548" s="12">
        <v>1</v>
      </c>
      <c r="G548" s="36"/>
    </row>
    <row r="549" spans="1:7" ht="12.75">
      <c r="A549" s="6"/>
      <c r="B549" s="11"/>
      <c r="C549" s="12"/>
      <c r="D549" s="13" t="s">
        <v>10</v>
      </c>
      <c r="E549" s="12"/>
      <c r="F549" s="12"/>
      <c r="G549" s="36"/>
    </row>
    <row r="550" spans="1:7" ht="63.75" customHeight="1">
      <c r="A550" s="14">
        <v>2</v>
      </c>
      <c r="B550" s="11" t="s">
        <v>11</v>
      </c>
      <c r="C550" s="15">
        <v>400000</v>
      </c>
      <c r="D550" s="12">
        <v>110.9</v>
      </c>
      <c r="E550" s="16">
        <f>D550*944</f>
        <v>104689.6</v>
      </c>
      <c r="F550" s="17">
        <f>C550/E550</f>
        <v>3.8208188779019117</v>
      </c>
      <c r="G550" s="36"/>
    </row>
    <row r="551" spans="1:7" ht="12.75">
      <c r="A551" s="14"/>
      <c r="B551" s="11"/>
      <c r="C551" s="15"/>
      <c r="D551" s="12" t="s">
        <v>12</v>
      </c>
      <c r="E551" s="16"/>
      <c r="F551" s="17"/>
      <c r="G551" s="36"/>
    </row>
    <row r="552" spans="1:7" ht="12.75" customHeight="1">
      <c r="A552" s="6">
        <v>3</v>
      </c>
      <c r="B552" s="11" t="s">
        <v>13</v>
      </c>
      <c r="C552" s="12">
        <v>2495317.5</v>
      </c>
      <c r="D552" s="12">
        <v>25.5</v>
      </c>
      <c r="E552" s="16">
        <f>D552*944</f>
        <v>24072</v>
      </c>
      <c r="F552" s="17">
        <f>C552/E552</f>
        <v>103.66058075772682</v>
      </c>
      <c r="G552" s="36"/>
    </row>
    <row r="553" spans="1:7" ht="12.75">
      <c r="A553" s="6"/>
      <c r="B553" s="11"/>
      <c r="C553" s="12"/>
      <c r="D553" s="12" t="s">
        <v>12</v>
      </c>
      <c r="E553" s="16"/>
      <c r="F553" s="17"/>
      <c r="G553" s="36"/>
    </row>
    <row r="554" spans="1:7" ht="63.75" customHeight="1">
      <c r="A554" s="6">
        <v>4</v>
      </c>
      <c r="B554" s="11" t="s">
        <v>14</v>
      </c>
      <c r="C554" s="20">
        <v>50000</v>
      </c>
      <c r="D554" s="21" t="s">
        <v>15</v>
      </c>
      <c r="E554" s="18" t="s">
        <v>15</v>
      </c>
      <c r="F554" s="21" t="s">
        <v>15</v>
      </c>
      <c r="G554" s="36"/>
    </row>
    <row r="555" spans="1:7" ht="12.75">
      <c r="A555" s="6"/>
      <c r="B555" s="11"/>
      <c r="C555" s="20"/>
      <c r="D555" s="21"/>
      <c r="E555" s="18"/>
      <c r="F555" s="21"/>
      <c r="G555" s="36"/>
    </row>
    <row r="556" spans="1:7" ht="63.75" customHeight="1">
      <c r="A556" s="6">
        <v>5</v>
      </c>
      <c r="B556" s="11" t="s">
        <v>16</v>
      </c>
      <c r="C556" s="15">
        <v>148200</v>
      </c>
      <c r="D556" s="12">
        <v>17</v>
      </c>
      <c r="E556" s="16">
        <f>D556*944</f>
        <v>16048</v>
      </c>
      <c r="F556" s="17">
        <f>C556/E556</f>
        <v>9.234795613160518</v>
      </c>
      <c r="G556" s="36"/>
    </row>
    <row r="557" spans="1:7" ht="12.75">
      <c r="A557" s="6"/>
      <c r="B557" s="11"/>
      <c r="C557" s="15"/>
      <c r="D557" s="22" t="s">
        <v>12</v>
      </c>
      <c r="E557" s="16"/>
      <c r="F557" s="17"/>
      <c r="G557" s="36"/>
    </row>
    <row r="558" spans="1:7" ht="18.75" customHeight="1">
      <c r="A558" s="21">
        <v>6</v>
      </c>
      <c r="B558" s="23" t="s">
        <v>17</v>
      </c>
      <c r="C558" s="24">
        <v>160000</v>
      </c>
      <c r="D558" s="25">
        <f>C558*0.5666/10000</f>
        <v>9.0656</v>
      </c>
      <c r="E558" s="42">
        <f>D558*944</f>
        <v>8557.9264</v>
      </c>
      <c r="F558" s="17">
        <f>C558/E558</f>
        <v>18.696117788533446</v>
      </c>
      <c r="G558" s="36"/>
    </row>
    <row r="559" spans="1:7" ht="12.75">
      <c r="A559" s="21"/>
      <c r="B559" s="23"/>
      <c r="C559" s="24"/>
      <c r="D559" s="16" t="s">
        <v>12</v>
      </c>
      <c r="E559" s="42"/>
      <c r="F559" s="17"/>
      <c r="G559" s="36"/>
    </row>
    <row r="560" spans="1:7" ht="12.75">
      <c r="A560" s="26" t="s">
        <v>18</v>
      </c>
      <c r="B560" s="26"/>
      <c r="C560" s="26"/>
      <c r="D560" s="26"/>
      <c r="E560" s="26"/>
      <c r="F560" s="26"/>
      <c r="G560" s="36"/>
    </row>
    <row r="563" spans="1:7" ht="12.75">
      <c r="A563" s="36"/>
      <c r="B563" s="37"/>
      <c r="C563" s="2" t="s">
        <v>46</v>
      </c>
      <c r="D563" s="2"/>
      <c r="E563" s="36"/>
      <c r="F563" s="36"/>
      <c r="G563" s="36"/>
    </row>
    <row r="564" spans="1:7" ht="25.5" customHeight="1">
      <c r="A564" s="3" t="s">
        <v>1</v>
      </c>
      <c r="B564" s="3"/>
      <c r="C564" s="3"/>
      <c r="D564" s="3"/>
      <c r="E564" s="3"/>
      <c r="F564" s="3"/>
      <c r="G564" s="36"/>
    </row>
    <row r="565" spans="1:7" ht="51" customHeight="1">
      <c r="A565" s="4" t="s">
        <v>2</v>
      </c>
      <c r="B565" s="4"/>
      <c r="C565" s="4"/>
      <c r="D565" s="4"/>
      <c r="E565" s="4"/>
      <c r="F565" s="4"/>
      <c r="G565" s="38"/>
    </row>
    <row r="566" spans="1:7" ht="12.75">
      <c r="A566" s="36"/>
      <c r="B566" s="37"/>
      <c r="C566" s="2"/>
      <c r="D566" s="36"/>
      <c r="E566" s="36"/>
      <c r="F566" s="36"/>
      <c r="G566" s="36"/>
    </row>
    <row r="567" spans="1:22" ht="12.75">
      <c r="A567" s="31" t="s">
        <v>3</v>
      </c>
      <c r="B567" s="39" t="s">
        <v>4</v>
      </c>
      <c r="C567" s="40" t="s">
        <v>5</v>
      </c>
      <c r="D567" s="41" t="s">
        <v>6</v>
      </c>
      <c r="E567" s="41" t="s">
        <v>7</v>
      </c>
      <c r="F567" s="41" t="s">
        <v>8</v>
      </c>
      <c r="G567" s="36"/>
      <c r="I567" s="43">
        <v>41</v>
      </c>
      <c r="J567" s="43"/>
      <c r="K567" s="43">
        <v>42</v>
      </c>
      <c r="L567" s="43"/>
      <c r="M567" s="43">
        <v>43</v>
      </c>
      <c r="N567" s="43"/>
      <c r="O567" s="43">
        <v>44</v>
      </c>
      <c r="P567" s="43"/>
      <c r="Q567" s="43">
        <v>45</v>
      </c>
      <c r="R567" s="43"/>
      <c r="S567" s="43">
        <v>46</v>
      </c>
      <c r="T567" s="43"/>
      <c r="U567" s="43">
        <v>47</v>
      </c>
      <c r="V567" s="43"/>
    </row>
    <row r="568" spans="1:22" ht="41.25" customHeight="1">
      <c r="A568" s="6">
        <v>1</v>
      </c>
      <c r="B568" s="11" t="s">
        <v>9</v>
      </c>
      <c r="C568" s="12">
        <f>9600*7</f>
        <v>67200</v>
      </c>
      <c r="D568" s="13">
        <f>3686.4*7</f>
        <v>25804.8</v>
      </c>
      <c r="E568" s="44">
        <f>D568*2.68</f>
        <v>69156.864</v>
      </c>
      <c r="F568" s="45">
        <f>C568/E568</f>
        <v>0.9717039800995024</v>
      </c>
      <c r="G568" s="36"/>
      <c r="I568" s="35">
        <v>9600</v>
      </c>
      <c r="J568" s="46">
        <v>3686.4</v>
      </c>
      <c r="K568" s="47">
        <v>9600</v>
      </c>
      <c r="L568" s="46">
        <v>3686.4</v>
      </c>
      <c r="M568" s="47">
        <v>9600</v>
      </c>
      <c r="N568" s="46">
        <v>3686.4</v>
      </c>
      <c r="O568" s="47">
        <v>9600</v>
      </c>
      <c r="P568" s="46">
        <v>3686.4</v>
      </c>
      <c r="Q568" s="47">
        <v>9600</v>
      </c>
      <c r="R568" s="46">
        <v>3686.4</v>
      </c>
      <c r="S568" s="47">
        <v>12600</v>
      </c>
      <c r="T568" s="46">
        <v>4838.4</v>
      </c>
      <c r="U568" s="47">
        <v>12600</v>
      </c>
      <c r="V568" s="46">
        <v>4838.4</v>
      </c>
    </row>
    <row r="569" spans="1:22" ht="12.75">
      <c r="A569" s="6"/>
      <c r="B569" s="11"/>
      <c r="C569" s="12"/>
      <c r="D569" s="13" t="s">
        <v>10</v>
      </c>
      <c r="E569" s="44"/>
      <c r="F569" s="45"/>
      <c r="G569" s="36"/>
      <c r="I569" s="35"/>
      <c r="J569" s="47" t="s">
        <v>10</v>
      </c>
      <c r="K569" s="47"/>
      <c r="L569" s="47" t="s">
        <v>10</v>
      </c>
      <c r="M569" s="47"/>
      <c r="N569" s="47" t="s">
        <v>10</v>
      </c>
      <c r="O569" s="47"/>
      <c r="P569" s="47" t="s">
        <v>10</v>
      </c>
      <c r="Q569" s="47"/>
      <c r="R569" s="47" t="s">
        <v>10</v>
      </c>
      <c r="S569" s="47"/>
      <c r="T569" s="47" t="s">
        <v>10</v>
      </c>
      <c r="U569" s="47"/>
      <c r="V569" s="47" t="s">
        <v>10</v>
      </c>
    </row>
    <row r="570" spans="1:22" ht="63.75" customHeight="1">
      <c r="A570" s="14">
        <v>2</v>
      </c>
      <c r="B570" s="11" t="s">
        <v>11</v>
      </c>
      <c r="C570" s="15">
        <v>5600000</v>
      </c>
      <c r="D570" s="12">
        <f>92.4*7</f>
        <v>646.8000000000001</v>
      </c>
      <c r="E570" s="16">
        <f>D570*944</f>
        <v>610579.2000000001</v>
      </c>
      <c r="F570" s="17">
        <f>C570/E570</f>
        <v>9.171619341110866</v>
      </c>
      <c r="G570" s="36"/>
      <c r="I570" s="48">
        <v>1200000</v>
      </c>
      <c r="J570" s="46">
        <v>92.4</v>
      </c>
      <c r="K570" s="48">
        <v>1200000</v>
      </c>
      <c r="L570" s="46">
        <v>92.4</v>
      </c>
      <c r="M570" s="48">
        <v>1200000</v>
      </c>
      <c r="N570" s="46">
        <v>92.4</v>
      </c>
      <c r="O570" s="48">
        <v>1200000</v>
      </c>
      <c r="P570" s="46">
        <v>92.4</v>
      </c>
      <c r="Q570" s="48">
        <v>1200000</v>
      </c>
      <c r="R570" s="46">
        <v>92.4</v>
      </c>
      <c r="S570" s="48">
        <v>1200000</v>
      </c>
      <c r="T570" s="46">
        <v>92.4</v>
      </c>
      <c r="U570" s="48">
        <v>1200000</v>
      </c>
      <c r="V570" s="46">
        <v>92.4</v>
      </c>
    </row>
    <row r="571" spans="1:22" ht="12.75">
      <c r="A571" s="14"/>
      <c r="B571" s="11"/>
      <c r="C571" s="15"/>
      <c r="D571" s="12" t="s">
        <v>12</v>
      </c>
      <c r="E571" s="16"/>
      <c r="F571" s="17"/>
      <c r="G571" s="36"/>
      <c r="I571" s="48"/>
      <c r="J571" s="47" t="s">
        <v>12</v>
      </c>
      <c r="K571" s="48"/>
      <c r="L571" s="47" t="s">
        <v>12</v>
      </c>
      <c r="M571" s="48"/>
      <c r="N571" s="47" t="s">
        <v>12</v>
      </c>
      <c r="O571" s="48"/>
      <c r="P571" s="47" t="s">
        <v>12</v>
      </c>
      <c r="Q571" s="48"/>
      <c r="R571" s="47" t="s">
        <v>12</v>
      </c>
      <c r="S571" s="48"/>
      <c r="T571" s="47" t="s">
        <v>12</v>
      </c>
      <c r="U571" s="48"/>
      <c r="V571" s="47" t="s">
        <v>12</v>
      </c>
    </row>
    <row r="572" spans="1:22" ht="12.75" customHeight="1">
      <c r="A572" s="6">
        <v>3</v>
      </c>
      <c r="B572" s="11" t="s">
        <v>13</v>
      </c>
      <c r="C572" s="12">
        <f>I572+K572+M572+O572+Q572+S572+U572</f>
        <v>18123885</v>
      </c>
      <c r="D572" s="12">
        <f>J572+L572+N572+P572+R572+T572+V572</f>
        <v>260.80000000000007</v>
      </c>
      <c r="E572" s="16">
        <f>D572*944</f>
        <v>246195.20000000007</v>
      </c>
      <c r="F572" s="17">
        <f>C572/E572</f>
        <v>73.61591533872307</v>
      </c>
      <c r="G572" s="36"/>
      <c r="I572" s="49">
        <v>3151980</v>
      </c>
      <c r="J572" s="50">
        <v>40.6</v>
      </c>
      <c r="K572" s="49">
        <v>2363985</v>
      </c>
      <c r="L572" s="50">
        <v>23.8</v>
      </c>
      <c r="M572" s="49">
        <v>2363985</v>
      </c>
      <c r="N572" s="50">
        <v>28.2</v>
      </c>
      <c r="O572" s="49">
        <v>2363985</v>
      </c>
      <c r="P572" s="50">
        <v>44</v>
      </c>
      <c r="Q572" s="49">
        <v>2363985</v>
      </c>
      <c r="R572" s="50">
        <v>38.4</v>
      </c>
      <c r="S572" s="49">
        <v>2363985</v>
      </c>
      <c r="T572" s="50">
        <v>40.2</v>
      </c>
      <c r="U572" s="49">
        <v>3151980</v>
      </c>
      <c r="V572" s="50">
        <v>45.6</v>
      </c>
    </row>
    <row r="573" spans="1:22" ht="12.75">
      <c r="A573" s="6"/>
      <c r="B573" s="11"/>
      <c r="C573" s="12"/>
      <c r="D573" s="12" t="s">
        <v>12</v>
      </c>
      <c r="E573" s="16"/>
      <c r="F573" s="17"/>
      <c r="G573" s="36"/>
      <c r="I573" s="49"/>
      <c r="J573" s="35" t="s">
        <v>12</v>
      </c>
      <c r="K573" s="49"/>
      <c r="L573" s="35" t="s">
        <v>12</v>
      </c>
      <c r="M573" s="49"/>
      <c r="N573" s="35" t="s">
        <v>12</v>
      </c>
      <c r="O573" s="49"/>
      <c r="P573" s="35" t="s">
        <v>12</v>
      </c>
      <c r="Q573" s="49"/>
      <c r="R573" s="35" t="s">
        <v>12</v>
      </c>
      <c r="S573" s="49"/>
      <c r="T573" s="35" t="s">
        <v>12</v>
      </c>
      <c r="U573" s="49"/>
      <c r="V573" s="35" t="s">
        <v>12</v>
      </c>
    </row>
    <row r="574" spans="1:22" ht="63.75" customHeight="1">
      <c r="A574" s="6">
        <v>4</v>
      </c>
      <c r="B574" s="11" t="s">
        <v>14</v>
      </c>
      <c r="C574" s="20">
        <v>350000</v>
      </c>
      <c r="D574" s="21" t="s">
        <v>15</v>
      </c>
      <c r="E574" s="18" t="s">
        <v>15</v>
      </c>
      <c r="F574" s="21" t="s">
        <v>15</v>
      </c>
      <c r="G574" s="36"/>
      <c r="I574" s="49">
        <v>7520</v>
      </c>
      <c r="J574" s="46">
        <v>318.7</v>
      </c>
      <c r="K574" s="51">
        <v>7520</v>
      </c>
      <c r="L574" s="46">
        <v>318.7</v>
      </c>
      <c r="M574" s="51">
        <v>7520</v>
      </c>
      <c r="N574" s="46">
        <v>318.7</v>
      </c>
      <c r="O574" s="51">
        <v>7520</v>
      </c>
      <c r="P574" s="46">
        <v>318.7</v>
      </c>
      <c r="Q574" s="51">
        <v>7520</v>
      </c>
      <c r="R574" s="46">
        <v>318.7</v>
      </c>
      <c r="S574" s="51">
        <v>9870</v>
      </c>
      <c r="T574" s="46">
        <v>418.3</v>
      </c>
      <c r="U574" s="51">
        <v>9870</v>
      </c>
      <c r="V574" s="46">
        <v>418.3</v>
      </c>
    </row>
    <row r="575" spans="1:22" ht="12.75">
      <c r="A575" s="6"/>
      <c r="B575" s="11"/>
      <c r="C575" s="20"/>
      <c r="D575" s="21"/>
      <c r="E575" s="18"/>
      <c r="F575" s="21"/>
      <c r="G575" s="36"/>
      <c r="I575" s="49"/>
      <c r="J575" s="46" t="s">
        <v>10</v>
      </c>
      <c r="K575" s="51"/>
      <c r="L575" s="46" t="s">
        <v>10</v>
      </c>
      <c r="M575" s="51"/>
      <c r="N575" s="46" t="s">
        <v>10</v>
      </c>
      <c r="O575" s="51"/>
      <c r="P575" s="46" t="s">
        <v>10</v>
      </c>
      <c r="Q575" s="51"/>
      <c r="R575" s="46" t="s">
        <v>10</v>
      </c>
      <c r="S575" s="51"/>
      <c r="T575" s="46" t="s">
        <v>10</v>
      </c>
      <c r="U575" s="51"/>
      <c r="V575" s="46" t="s">
        <v>10</v>
      </c>
    </row>
    <row r="576" spans="1:22" ht="63.75" customHeight="1">
      <c r="A576" s="6">
        <v>5</v>
      </c>
      <c r="B576" s="11" t="s">
        <v>16</v>
      </c>
      <c r="C576" s="12">
        <f>I576+K576+M576+O576+Q576+S576+U576</f>
        <v>611800</v>
      </c>
      <c r="D576" s="12">
        <f>J576+L576+N576+P576+R576+T576+V576</f>
        <v>173.9</v>
      </c>
      <c r="E576" s="16">
        <f>D576*944</f>
        <v>164161.6</v>
      </c>
      <c r="F576" s="17">
        <f>C576/E576</f>
        <v>3.726815528113761</v>
      </c>
      <c r="G576" s="36"/>
      <c r="I576" s="48">
        <v>87400</v>
      </c>
      <c r="J576" s="52">
        <v>27.1</v>
      </c>
      <c r="K576" s="48">
        <v>87400</v>
      </c>
      <c r="L576" s="52">
        <v>15.9</v>
      </c>
      <c r="M576" s="48">
        <v>87400</v>
      </c>
      <c r="N576" s="52">
        <v>18.8</v>
      </c>
      <c r="O576" s="48">
        <v>87400</v>
      </c>
      <c r="P576" s="52">
        <v>29.3</v>
      </c>
      <c r="Q576" s="48">
        <v>87400</v>
      </c>
      <c r="R576" s="52">
        <v>25.6</v>
      </c>
      <c r="S576" s="48">
        <v>87400</v>
      </c>
      <c r="T576" s="52">
        <v>26.8</v>
      </c>
      <c r="U576" s="48">
        <v>87400</v>
      </c>
      <c r="V576" s="52">
        <v>30.4</v>
      </c>
    </row>
    <row r="577" spans="1:22" ht="12.75">
      <c r="A577" s="6"/>
      <c r="B577" s="11"/>
      <c r="C577" s="12"/>
      <c r="D577" s="22" t="s">
        <v>12</v>
      </c>
      <c r="E577" s="16"/>
      <c r="F577" s="17"/>
      <c r="G577" s="36"/>
      <c r="I577" s="48"/>
      <c r="J577" s="53" t="s">
        <v>12</v>
      </c>
      <c r="K577" s="48"/>
      <c r="L577" s="53" t="s">
        <v>12</v>
      </c>
      <c r="M577" s="48"/>
      <c r="N577" s="53" t="s">
        <v>12</v>
      </c>
      <c r="O577" s="48"/>
      <c r="P577" s="53" t="s">
        <v>12</v>
      </c>
      <c r="Q577" s="48"/>
      <c r="R577" s="53" t="s">
        <v>12</v>
      </c>
      <c r="S577" s="48"/>
      <c r="T577" s="53" t="s">
        <v>12</v>
      </c>
      <c r="U577" s="48"/>
      <c r="V577" s="53" t="s">
        <v>12</v>
      </c>
    </row>
    <row r="578" spans="1:7" ht="18.75" customHeight="1">
      <c r="A578" s="21">
        <v>6</v>
      </c>
      <c r="B578" s="23" t="s">
        <v>17</v>
      </c>
      <c r="C578" s="24">
        <v>1120000</v>
      </c>
      <c r="D578" s="25">
        <f>C578*0.5666/10000</f>
        <v>63.4592</v>
      </c>
      <c r="E578" s="42">
        <f>D578*944</f>
        <v>59905.484800000006</v>
      </c>
      <c r="F578" s="17">
        <f>C578/E578</f>
        <v>18.696117788533446</v>
      </c>
      <c r="G578" s="36"/>
    </row>
    <row r="579" spans="1:7" ht="12.75">
      <c r="A579" s="21"/>
      <c r="B579" s="23"/>
      <c r="C579" s="24"/>
      <c r="D579" s="16" t="s">
        <v>12</v>
      </c>
      <c r="E579" s="42"/>
      <c r="F579" s="17"/>
      <c r="G579" s="36"/>
    </row>
    <row r="580" spans="1:7" ht="12.75">
      <c r="A580" s="26" t="s">
        <v>18</v>
      </c>
      <c r="B580" s="26"/>
      <c r="C580" s="26"/>
      <c r="D580" s="26"/>
      <c r="E580" s="26"/>
      <c r="F580" s="26"/>
      <c r="G580" s="36"/>
    </row>
    <row r="583" spans="1:7" ht="12.75">
      <c r="A583" s="36"/>
      <c r="B583" s="37"/>
      <c r="C583" s="2" t="s">
        <v>47</v>
      </c>
      <c r="D583" s="2"/>
      <c r="E583" s="36"/>
      <c r="F583" s="36"/>
      <c r="G583" s="36"/>
    </row>
    <row r="584" spans="1:7" ht="25.5" customHeight="1">
      <c r="A584" s="3" t="s">
        <v>1</v>
      </c>
      <c r="B584" s="3"/>
      <c r="C584" s="3"/>
      <c r="D584" s="3"/>
      <c r="E584" s="3"/>
      <c r="F584" s="3"/>
      <c r="G584" s="36"/>
    </row>
    <row r="585" spans="1:7" ht="51" customHeight="1">
      <c r="A585" s="4" t="s">
        <v>2</v>
      </c>
      <c r="B585" s="4"/>
      <c r="C585" s="4"/>
      <c r="D585" s="4"/>
      <c r="E585" s="4"/>
      <c r="F585" s="4"/>
      <c r="G585" s="38"/>
    </row>
    <row r="586" spans="1:7" ht="12.75">
      <c r="A586" s="36"/>
      <c r="B586" s="37"/>
      <c r="C586" s="2"/>
      <c r="D586" s="36"/>
      <c r="E586" s="36"/>
      <c r="F586" s="36"/>
      <c r="G586" s="36"/>
    </row>
    <row r="587" spans="1:7" ht="12.75">
      <c r="A587" s="31" t="s">
        <v>3</v>
      </c>
      <c r="B587" s="39" t="s">
        <v>4</v>
      </c>
      <c r="C587" s="40" t="s">
        <v>5</v>
      </c>
      <c r="D587" s="41" t="s">
        <v>6</v>
      </c>
      <c r="E587" s="41" t="s">
        <v>7</v>
      </c>
      <c r="F587" s="41" t="s">
        <v>8</v>
      </c>
      <c r="G587" s="36"/>
    </row>
    <row r="588" spans="1:16" ht="41.25" customHeight="1">
      <c r="A588" s="6">
        <v>1</v>
      </c>
      <c r="B588" s="11" t="s">
        <v>9</v>
      </c>
      <c r="C588" s="12">
        <f>6900*4</f>
        <v>27600</v>
      </c>
      <c r="D588" s="13">
        <f>2649.6*4</f>
        <v>10598.4</v>
      </c>
      <c r="E588" s="44">
        <f>D588*2.68</f>
        <v>28403.712</v>
      </c>
      <c r="F588" s="45">
        <f>C588/E588</f>
        <v>0.9717039800995025</v>
      </c>
      <c r="G588" s="36"/>
      <c r="I588" s="35">
        <v>6900</v>
      </c>
      <c r="J588" s="46">
        <v>2649.6</v>
      </c>
      <c r="K588" s="54">
        <v>6900</v>
      </c>
      <c r="L588" s="50">
        <v>2649.6</v>
      </c>
      <c r="M588" s="47">
        <v>6900</v>
      </c>
      <c r="N588" s="46">
        <v>2649.6</v>
      </c>
      <c r="O588" s="47">
        <v>6900</v>
      </c>
      <c r="P588" s="46">
        <v>2649.6</v>
      </c>
    </row>
    <row r="589" spans="1:16" ht="12.75">
      <c r="A589" s="6"/>
      <c r="B589" s="11"/>
      <c r="C589" s="12"/>
      <c r="D589" s="13" t="s">
        <v>10</v>
      </c>
      <c r="E589" s="44"/>
      <c r="F589" s="45"/>
      <c r="G589" s="36"/>
      <c r="I589" s="35"/>
      <c r="J589" s="47" t="s">
        <v>10</v>
      </c>
      <c r="K589" s="55"/>
      <c r="L589" s="35" t="s">
        <v>10</v>
      </c>
      <c r="M589" s="47"/>
      <c r="N589" s="47" t="s">
        <v>10</v>
      </c>
      <c r="O589" s="47"/>
      <c r="P589" s="47" t="s">
        <v>10</v>
      </c>
    </row>
    <row r="590" spans="1:16" ht="63.75" customHeight="1">
      <c r="A590" s="14">
        <v>2</v>
      </c>
      <c r="B590" s="11" t="s">
        <v>11</v>
      </c>
      <c r="C590" s="15">
        <v>1600000</v>
      </c>
      <c r="D590" s="12">
        <f>73.9*4</f>
        <v>295.6</v>
      </c>
      <c r="E590" s="16">
        <f>D590*944</f>
        <v>279046.4</v>
      </c>
      <c r="F590" s="17">
        <f>C590/E590</f>
        <v>5.733813444645764</v>
      </c>
      <c r="G590" s="36"/>
      <c r="I590" s="48">
        <v>600000</v>
      </c>
      <c r="J590" s="46">
        <v>73.9</v>
      </c>
      <c r="K590" s="56">
        <v>600000</v>
      </c>
      <c r="L590" s="46">
        <v>73.9</v>
      </c>
      <c r="M590" s="48">
        <v>600000</v>
      </c>
      <c r="N590" s="46">
        <v>73.9</v>
      </c>
      <c r="O590" s="48">
        <v>600000</v>
      </c>
      <c r="P590" s="46">
        <v>73.9</v>
      </c>
    </row>
    <row r="591" spans="1:16" ht="12.75">
      <c r="A591" s="14"/>
      <c r="B591" s="11"/>
      <c r="C591" s="15"/>
      <c r="D591" s="12" t="s">
        <v>12</v>
      </c>
      <c r="E591" s="16"/>
      <c r="F591" s="17"/>
      <c r="G591" s="36"/>
      <c r="I591" s="48"/>
      <c r="J591" s="47" t="s">
        <v>12</v>
      </c>
      <c r="K591" s="47"/>
      <c r="L591" s="57" t="s">
        <v>12</v>
      </c>
      <c r="M591" s="48"/>
      <c r="N591" s="47" t="s">
        <v>12</v>
      </c>
      <c r="O591" s="48"/>
      <c r="P591" s="47" t="s">
        <v>12</v>
      </c>
    </row>
    <row r="592" spans="1:16" ht="12.75" customHeight="1">
      <c r="A592" s="6">
        <v>3</v>
      </c>
      <c r="B592" s="11" t="s">
        <v>13</v>
      </c>
      <c r="C592" s="12">
        <f>1838655*4</f>
        <v>7354620</v>
      </c>
      <c r="D592" s="12">
        <f>22.1*4</f>
        <v>88.4</v>
      </c>
      <c r="E592" s="16">
        <f>D592*944</f>
        <v>83449.6</v>
      </c>
      <c r="F592" s="17">
        <f>C592/E592</f>
        <v>88.1324775672981</v>
      </c>
      <c r="G592" s="36"/>
      <c r="I592" s="49">
        <v>1838655</v>
      </c>
      <c r="J592" s="50">
        <v>22.1</v>
      </c>
      <c r="K592" s="46">
        <v>1838655</v>
      </c>
      <c r="L592" s="46">
        <v>22.4</v>
      </c>
      <c r="M592" s="49">
        <v>1838655</v>
      </c>
      <c r="N592" s="50">
        <v>25.1</v>
      </c>
      <c r="O592" s="49">
        <v>1838655</v>
      </c>
      <c r="P592" s="50">
        <v>20.9</v>
      </c>
    </row>
    <row r="593" spans="1:16" ht="12.75">
      <c r="A593" s="6"/>
      <c r="B593" s="11"/>
      <c r="C593" s="12"/>
      <c r="D593" s="12" t="s">
        <v>12</v>
      </c>
      <c r="E593" s="16"/>
      <c r="F593" s="17"/>
      <c r="G593" s="36"/>
      <c r="I593" s="49"/>
      <c r="J593" s="35" t="s">
        <v>12</v>
      </c>
      <c r="K593" s="47"/>
      <c r="L593" s="47" t="s">
        <v>12</v>
      </c>
      <c r="M593" s="49"/>
      <c r="N593" s="35" t="s">
        <v>12</v>
      </c>
      <c r="O593" s="49"/>
      <c r="P593" s="35" t="s">
        <v>12</v>
      </c>
    </row>
    <row r="594" spans="1:16" ht="63.75" customHeight="1">
      <c r="A594" s="6">
        <v>4</v>
      </c>
      <c r="B594" s="11" t="s">
        <v>14</v>
      </c>
      <c r="C594" s="20">
        <v>200000</v>
      </c>
      <c r="D594" s="21" t="s">
        <v>15</v>
      </c>
      <c r="E594" s="18" t="s">
        <v>15</v>
      </c>
      <c r="F594" s="21" t="s">
        <v>15</v>
      </c>
      <c r="G594" s="36"/>
      <c r="I594" s="49">
        <v>5405</v>
      </c>
      <c r="J594" s="46">
        <v>229.1</v>
      </c>
      <c r="K594" s="51">
        <v>5405</v>
      </c>
      <c r="L594" s="46">
        <v>229.1</v>
      </c>
      <c r="M594" s="51">
        <v>5405</v>
      </c>
      <c r="N594" s="46">
        <v>229.1</v>
      </c>
      <c r="O594" s="51">
        <v>5405</v>
      </c>
      <c r="P594" s="46">
        <v>229.1</v>
      </c>
    </row>
    <row r="595" spans="1:16" ht="12.75">
      <c r="A595" s="6"/>
      <c r="B595" s="11"/>
      <c r="C595" s="20"/>
      <c r="D595" s="21"/>
      <c r="E595" s="18"/>
      <c r="F595" s="21"/>
      <c r="G595" s="36"/>
      <c r="I595" s="49"/>
      <c r="J595" s="46" t="s">
        <v>10</v>
      </c>
      <c r="K595" s="51"/>
      <c r="L595" s="46" t="s">
        <v>10</v>
      </c>
      <c r="M595" s="51"/>
      <c r="N595" s="46" t="s">
        <v>10</v>
      </c>
      <c r="O595" s="51"/>
      <c r="P595" s="46" t="s">
        <v>10</v>
      </c>
    </row>
    <row r="596" spans="1:16" ht="63.75" customHeight="1">
      <c r="A596" s="6">
        <v>5</v>
      </c>
      <c r="B596" s="11" t="s">
        <v>16</v>
      </c>
      <c r="C596" s="15">
        <f>98800*4</f>
        <v>395200</v>
      </c>
      <c r="D596" s="12">
        <f>J596+L596+N596+P596</f>
        <v>60.4</v>
      </c>
      <c r="E596" s="16">
        <f>D596*944</f>
        <v>57017.6</v>
      </c>
      <c r="F596" s="17">
        <f>C596/E596</f>
        <v>6.931193175440566</v>
      </c>
      <c r="G596" s="36"/>
      <c r="I596" s="48">
        <v>98800</v>
      </c>
      <c r="J596" s="52">
        <v>14.8</v>
      </c>
      <c r="K596" s="48">
        <v>98800</v>
      </c>
      <c r="L596" s="52">
        <v>15</v>
      </c>
      <c r="M596" s="48">
        <v>98800</v>
      </c>
      <c r="N596" s="52">
        <v>16.7</v>
      </c>
      <c r="O596" s="48">
        <v>98800</v>
      </c>
      <c r="P596" s="52">
        <v>13.9</v>
      </c>
    </row>
    <row r="597" spans="1:16" ht="12.75">
      <c r="A597" s="6"/>
      <c r="B597" s="11"/>
      <c r="C597" s="15"/>
      <c r="D597" s="22" t="s">
        <v>12</v>
      </c>
      <c r="E597" s="16"/>
      <c r="F597" s="17"/>
      <c r="G597" s="36"/>
      <c r="I597" s="48"/>
      <c r="J597" s="53" t="s">
        <v>12</v>
      </c>
      <c r="K597" s="48"/>
      <c r="L597" s="53" t="s">
        <v>12</v>
      </c>
      <c r="M597" s="48"/>
      <c r="N597" s="53" t="s">
        <v>12</v>
      </c>
      <c r="O597" s="48"/>
      <c r="P597" s="53" t="s">
        <v>12</v>
      </c>
    </row>
    <row r="598" spans="1:7" ht="18.75" customHeight="1">
      <c r="A598" s="21">
        <v>6</v>
      </c>
      <c r="B598" s="23" t="s">
        <v>17</v>
      </c>
      <c r="C598" s="24">
        <v>640000</v>
      </c>
      <c r="D598" s="25">
        <f>C598*0.5666/10000</f>
        <v>36.2624</v>
      </c>
      <c r="E598" s="42">
        <f>D598*944</f>
        <v>34231.7056</v>
      </c>
      <c r="F598" s="17">
        <f>C598/E598</f>
        <v>18.696117788533446</v>
      </c>
      <c r="G598" s="36"/>
    </row>
    <row r="599" spans="1:7" ht="12.75">
      <c r="A599" s="21"/>
      <c r="B599" s="23"/>
      <c r="C599" s="24"/>
      <c r="D599" s="16" t="s">
        <v>12</v>
      </c>
      <c r="E599" s="42"/>
      <c r="F599" s="17"/>
      <c r="G599" s="36"/>
    </row>
    <row r="600" spans="1:7" ht="12.75">
      <c r="A600" s="26" t="s">
        <v>18</v>
      </c>
      <c r="B600" s="26"/>
      <c r="C600" s="26"/>
      <c r="D600" s="26"/>
      <c r="E600" s="26"/>
      <c r="F600" s="26"/>
      <c r="G600" s="36"/>
    </row>
    <row r="604" spans="1:7" ht="12.75">
      <c r="A604" s="36"/>
      <c r="B604" s="37"/>
      <c r="C604" s="2" t="s">
        <v>48</v>
      </c>
      <c r="D604" s="2"/>
      <c r="E604" s="36"/>
      <c r="F604" s="36"/>
      <c r="G604" s="36"/>
    </row>
    <row r="605" spans="1:7" ht="25.5" customHeight="1">
      <c r="A605" s="3" t="s">
        <v>1</v>
      </c>
      <c r="B605" s="3"/>
      <c r="C605" s="3"/>
      <c r="D605" s="3"/>
      <c r="E605" s="3"/>
      <c r="F605" s="3"/>
      <c r="G605" s="36"/>
    </row>
    <row r="606" spans="1:7" ht="51" customHeight="1">
      <c r="A606" s="4" t="s">
        <v>2</v>
      </c>
      <c r="B606" s="4"/>
      <c r="C606" s="4"/>
      <c r="D606" s="4"/>
      <c r="E606" s="4"/>
      <c r="F606" s="4"/>
      <c r="G606" s="38"/>
    </row>
    <row r="607" spans="1:7" ht="12.75">
      <c r="A607" s="36"/>
      <c r="B607" s="37"/>
      <c r="C607" s="2"/>
      <c r="D607" s="36"/>
      <c r="E607" s="36"/>
      <c r="F607" s="36"/>
      <c r="G607" s="36"/>
    </row>
    <row r="608" spans="1:7" ht="12.75">
      <c r="A608" s="31" t="s">
        <v>3</v>
      </c>
      <c r="B608" s="39" t="s">
        <v>4</v>
      </c>
      <c r="C608" s="40" t="s">
        <v>5</v>
      </c>
      <c r="D608" s="41" t="s">
        <v>6</v>
      </c>
      <c r="E608" s="41" t="s">
        <v>7</v>
      </c>
      <c r="F608" s="41" t="s">
        <v>8</v>
      </c>
      <c r="G608" s="36"/>
    </row>
    <row r="609" spans="1:7" ht="41.25" customHeight="1">
      <c r="A609" s="6">
        <v>1</v>
      </c>
      <c r="B609" s="11" t="s">
        <v>9</v>
      </c>
      <c r="C609" s="22">
        <v>16200</v>
      </c>
      <c r="D609" s="22">
        <v>6220.8</v>
      </c>
      <c r="E609" s="22">
        <v>15738.6</v>
      </c>
      <c r="F609" s="22">
        <v>1</v>
      </c>
      <c r="G609" s="36"/>
    </row>
    <row r="610" spans="1:7" ht="12.75">
      <c r="A610" s="6"/>
      <c r="B610" s="11"/>
      <c r="C610" s="22"/>
      <c r="D610" s="22" t="s">
        <v>10</v>
      </c>
      <c r="E610" s="22"/>
      <c r="F610" s="22"/>
      <c r="G610" s="36"/>
    </row>
    <row r="611" spans="1:7" ht="12.75" customHeight="1">
      <c r="A611" s="6">
        <v>3</v>
      </c>
      <c r="B611" s="11" t="s">
        <v>13</v>
      </c>
      <c r="C611" s="22">
        <v>2495317.5</v>
      </c>
      <c r="D611" s="22">
        <v>24.3</v>
      </c>
      <c r="E611" s="42">
        <f>D611*944</f>
        <v>22939.2</v>
      </c>
      <c r="F611" s="17">
        <f>C611/E611</f>
        <v>108.77962178279975</v>
      </c>
      <c r="G611" s="36"/>
    </row>
    <row r="612" spans="1:7" ht="12.75">
      <c r="A612" s="6"/>
      <c r="B612" s="11"/>
      <c r="C612" s="22"/>
      <c r="D612" s="22" t="s">
        <v>12</v>
      </c>
      <c r="E612" s="42"/>
      <c r="F612" s="17"/>
      <c r="G612" s="36"/>
    </row>
    <row r="613" spans="1:7" ht="63.75" customHeight="1">
      <c r="A613" s="6">
        <v>4</v>
      </c>
      <c r="B613" s="11" t="s">
        <v>14</v>
      </c>
      <c r="C613" s="58">
        <v>50000</v>
      </c>
      <c r="D613" s="25" t="s">
        <v>15</v>
      </c>
      <c r="E613" s="16" t="s">
        <v>15</v>
      </c>
      <c r="F613" s="25" t="s">
        <v>15</v>
      </c>
      <c r="G613" s="36"/>
    </row>
    <row r="614" spans="1:7" ht="12.75">
      <c r="A614" s="6"/>
      <c r="B614" s="11"/>
      <c r="C614" s="58"/>
      <c r="D614" s="25"/>
      <c r="E614" s="16"/>
      <c r="F614" s="25"/>
      <c r="G614" s="36"/>
    </row>
    <row r="615" spans="1:7" ht="18.75" customHeight="1">
      <c r="A615" s="21">
        <v>6</v>
      </c>
      <c r="B615" s="23" t="s">
        <v>17</v>
      </c>
      <c r="C615" s="24">
        <v>240000</v>
      </c>
      <c r="D615" s="25">
        <f>C615*0.5666/10000</f>
        <v>13.5984</v>
      </c>
      <c r="E615" s="42">
        <f>D615*944</f>
        <v>12836.8896</v>
      </c>
      <c r="F615" s="17">
        <f>C615/E615</f>
        <v>18.696117788533446</v>
      </c>
      <c r="G615" s="36"/>
    </row>
    <row r="616" spans="1:7" ht="12.75">
      <c r="A616" s="21"/>
      <c r="B616" s="23"/>
      <c r="C616" s="24"/>
      <c r="D616" s="16" t="s">
        <v>12</v>
      </c>
      <c r="E616" s="42"/>
      <c r="F616" s="17"/>
      <c r="G616" s="36"/>
    </row>
    <row r="617" spans="1:7" ht="12.75">
      <c r="A617" s="26" t="s">
        <v>18</v>
      </c>
      <c r="B617" s="26"/>
      <c r="C617" s="26"/>
      <c r="D617" s="26"/>
      <c r="E617" s="26"/>
      <c r="F617" s="26"/>
      <c r="G617" s="36"/>
    </row>
    <row r="620" spans="1:7" ht="12.75">
      <c r="A620" s="36"/>
      <c r="B620" s="37"/>
      <c r="C620" s="2" t="s">
        <v>49</v>
      </c>
      <c r="D620" s="2"/>
      <c r="E620" s="36"/>
      <c r="F620" s="36"/>
      <c r="G620" s="36"/>
    </row>
    <row r="621" spans="1:7" ht="25.5" customHeight="1">
      <c r="A621" s="3" t="s">
        <v>1</v>
      </c>
      <c r="B621" s="3"/>
      <c r="C621" s="3"/>
      <c r="D621" s="3"/>
      <c r="E621" s="3"/>
      <c r="F621" s="3"/>
      <c r="G621" s="36"/>
    </row>
    <row r="622" spans="1:7" ht="51" customHeight="1">
      <c r="A622" s="4" t="s">
        <v>2</v>
      </c>
      <c r="B622" s="4"/>
      <c r="C622" s="4"/>
      <c r="D622" s="4"/>
      <c r="E622" s="4"/>
      <c r="F622" s="4"/>
      <c r="G622" s="38"/>
    </row>
    <row r="623" spans="1:7" ht="12.75">
      <c r="A623" s="36"/>
      <c r="B623" s="37"/>
      <c r="C623" s="2"/>
      <c r="D623" s="36"/>
      <c r="E623" s="36"/>
      <c r="F623" s="36"/>
      <c r="G623" s="36"/>
    </row>
    <row r="624" spans="1:7" ht="12.75">
      <c r="A624" s="31" t="s">
        <v>3</v>
      </c>
      <c r="B624" s="39" t="s">
        <v>4</v>
      </c>
      <c r="C624" s="40" t="s">
        <v>5</v>
      </c>
      <c r="D624" s="41" t="s">
        <v>6</v>
      </c>
      <c r="E624" s="41" t="s">
        <v>7</v>
      </c>
      <c r="F624" s="41" t="s">
        <v>8</v>
      </c>
      <c r="G624" s="36"/>
    </row>
    <row r="625" spans="1:7" ht="41.25" customHeight="1">
      <c r="A625" s="6">
        <v>1</v>
      </c>
      <c r="B625" s="11" t="s">
        <v>9</v>
      </c>
      <c r="C625" s="12">
        <v>29700</v>
      </c>
      <c r="D625" s="13">
        <v>11404.8</v>
      </c>
      <c r="E625" s="12">
        <v>28854.1</v>
      </c>
      <c r="F625" s="12">
        <v>1</v>
      </c>
      <c r="G625" s="36"/>
    </row>
    <row r="626" spans="1:7" ht="12.75">
      <c r="A626" s="6"/>
      <c r="B626" s="11"/>
      <c r="C626" s="12"/>
      <c r="D626" s="13" t="s">
        <v>10</v>
      </c>
      <c r="E626" s="12"/>
      <c r="F626" s="12"/>
      <c r="G626" s="36"/>
    </row>
    <row r="627" spans="1:7" ht="63.75" customHeight="1">
      <c r="A627" s="14">
        <v>2</v>
      </c>
      <c r="B627" s="11" t="s">
        <v>11</v>
      </c>
      <c r="C627" s="15">
        <v>400000</v>
      </c>
      <c r="D627" s="12">
        <v>115.5</v>
      </c>
      <c r="E627" s="16">
        <f>D627*944</f>
        <v>109032</v>
      </c>
      <c r="F627" s="17">
        <f>C627/E627</f>
        <v>3.668647736444347</v>
      </c>
      <c r="G627" s="36"/>
    </row>
    <row r="628" spans="1:7" ht="12.75">
      <c r="A628" s="14"/>
      <c r="B628" s="11"/>
      <c r="C628" s="15"/>
      <c r="D628" s="12" t="s">
        <v>12</v>
      </c>
      <c r="E628" s="16"/>
      <c r="F628" s="17"/>
      <c r="G628" s="36"/>
    </row>
    <row r="629" spans="1:7" ht="12.75" customHeight="1">
      <c r="A629" s="6">
        <v>3</v>
      </c>
      <c r="B629" s="11" t="s">
        <v>13</v>
      </c>
      <c r="C629" s="12">
        <v>6514092</v>
      </c>
      <c r="D629" s="12">
        <v>51.8</v>
      </c>
      <c r="E629" s="16">
        <f>D629*944</f>
        <v>48899.2</v>
      </c>
      <c r="F629" s="17">
        <f>C629/E629</f>
        <v>133.214694718932</v>
      </c>
      <c r="G629" s="36"/>
    </row>
    <row r="630" spans="1:7" ht="12.75">
      <c r="A630" s="6"/>
      <c r="B630" s="11"/>
      <c r="C630" s="12"/>
      <c r="D630" s="12" t="s">
        <v>12</v>
      </c>
      <c r="E630" s="16"/>
      <c r="F630" s="17"/>
      <c r="G630" s="36"/>
    </row>
    <row r="631" spans="1:7" ht="63.75" customHeight="1">
      <c r="A631" s="6">
        <v>4</v>
      </c>
      <c r="B631" s="11" t="s">
        <v>14</v>
      </c>
      <c r="C631" s="58">
        <v>50000</v>
      </c>
      <c r="D631" s="25" t="s">
        <v>15</v>
      </c>
      <c r="E631" s="18" t="s">
        <v>15</v>
      </c>
      <c r="F631" s="21" t="s">
        <v>15</v>
      </c>
      <c r="G631" s="36"/>
    </row>
    <row r="632" spans="1:7" ht="12.75">
      <c r="A632" s="6"/>
      <c r="B632" s="11"/>
      <c r="C632" s="58"/>
      <c r="D632" s="25"/>
      <c r="E632" s="18"/>
      <c r="F632" s="21"/>
      <c r="G632" s="36"/>
    </row>
    <row r="633" spans="1:7" ht="63.75" customHeight="1">
      <c r="A633" s="6">
        <v>5</v>
      </c>
      <c r="B633" s="11" t="s">
        <v>16</v>
      </c>
      <c r="C633" s="15">
        <v>107350</v>
      </c>
      <c r="D633" s="12">
        <v>34.5</v>
      </c>
      <c r="E633" s="16">
        <f>D633*944</f>
        <v>32568</v>
      </c>
      <c r="F633" s="17">
        <f>C633/E633</f>
        <v>3.296180299680668</v>
      </c>
      <c r="G633" s="36"/>
    </row>
    <row r="634" spans="1:7" ht="12.75">
      <c r="A634" s="6"/>
      <c r="B634" s="11"/>
      <c r="C634" s="15"/>
      <c r="D634" s="22" t="s">
        <v>12</v>
      </c>
      <c r="E634" s="16"/>
      <c r="F634" s="17"/>
      <c r="G634" s="36"/>
    </row>
    <row r="635" spans="1:7" ht="18.75" customHeight="1">
      <c r="A635" s="21">
        <v>6</v>
      </c>
      <c r="B635" s="23" t="s">
        <v>17</v>
      </c>
      <c r="C635" s="24">
        <v>350000</v>
      </c>
      <c r="D635" s="25">
        <f>C635*0.5666/10000</f>
        <v>19.831</v>
      </c>
      <c r="E635" s="42">
        <f>D635*944</f>
        <v>18720.464</v>
      </c>
      <c r="F635" s="17">
        <f>C635/E635</f>
        <v>18.696117788533446</v>
      </c>
      <c r="G635" s="36"/>
    </row>
    <row r="636" spans="1:7" ht="12.75">
      <c r="A636" s="21"/>
      <c r="B636" s="23"/>
      <c r="C636" s="24"/>
      <c r="D636" s="16" t="s">
        <v>12</v>
      </c>
      <c r="E636" s="42"/>
      <c r="F636" s="17"/>
      <c r="G636" s="36"/>
    </row>
    <row r="637" spans="1:7" ht="12.75">
      <c r="A637" s="26" t="s">
        <v>18</v>
      </c>
      <c r="B637" s="26"/>
      <c r="C637" s="26"/>
      <c r="D637" s="26"/>
      <c r="E637" s="26"/>
      <c r="F637" s="26"/>
      <c r="G637" s="36"/>
    </row>
    <row r="640" spans="1:7" ht="12.75">
      <c r="A640" s="36"/>
      <c r="B640" s="37"/>
      <c r="C640" s="2" t="s">
        <v>50</v>
      </c>
      <c r="D640" s="2"/>
      <c r="E640" s="36"/>
      <c r="F640" s="36"/>
      <c r="G640" s="36"/>
    </row>
    <row r="641" spans="1:7" ht="25.5" customHeight="1">
      <c r="A641" s="3" t="s">
        <v>1</v>
      </c>
      <c r="B641" s="3"/>
      <c r="C641" s="3"/>
      <c r="D641" s="3"/>
      <c r="E641" s="3"/>
      <c r="F641" s="3"/>
      <c r="G641" s="36"/>
    </row>
    <row r="642" spans="1:7" ht="51" customHeight="1">
      <c r="A642" s="4" t="s">
        <v>2</v>
      </c>
      <c r="B642" s="4"/>
      <c r="C642" s="4"/>
      <c r="D642" s="4"/>
      <c r="E642" s="4"/>
      <c r="F642" s="4"/>
      <c r="G642" s="38"/>
    </row>
    <row r="643" spans="1:7" ht="12.75">
      <c r="A643" s="36"/>
      <c r="B643" s="37"/>
      <c r="C643" s="2"/>
      <c r="D643" s="36"/>
      <c r="E643" s="36"/>
      <c r="F643" s="36"/>
      <c r="G643" s="36"/>
    </row>
    <row r="644" spans="1:7" ht="12.75">
      <c r="A644" s="31" t="s">
        <v>3</v>
      </c>
      <c r="B644" s="39" t="s">
        <v>4</v>
      </c>
      <c r="C644" s="40" t="s">
        <v>5</v>
      </c>
      <c r="D644" s="41" t="s">
        <v>6</v>
      </c>
      <c r="E644" s="41" t="s">
        <v>7</v>
      </c>
      <c r="F644" s="41" t="s">
        <v>8</v>
      </c>
      <c r="G644" s="36"/>
    </row>
    <row r="645" spans="1:7" ht="41.25" customHeight="1">
      <c r="A645" s="6">
        <v>1</v>
      </c>
      <c r="B645" s="11" t="s">
        <v>9</v>
      </c>
      <c r="C645" s="12">
        <v>10800</v>
      </c>
      <c r="D645" s="13">
        <v>4147.2</v>
      </c>
      <c r="E645" s="12">
        <v>10492.4</v>
      </c>
      <c r="F645" s="12">
        <v>1</v>
      </c>
      <c r="G645" s="36"/>
    </row>
    <row r="646" spans="1:7" ht="12.75">
      <c r="A646" s="6"/>
      <c r="B646" s="11"/>
      <c r="C646" s="12"/>
      <c r="D646" s="13" t="s">
        <v>10</v>
      </c>
      <c r="E646" s="12"/>
      <c r="F646" s="12"/>
      <c r="G646" s="36"/>
    </row>
    <row r="647" spans="1:7" ht="63.75" customHeight="1">
      <c r="A647" s="14">
        <v>2</v>
      </c>
      <c r="B647" s="11" t="s">
        <v>11</v>
      </c>
      <c r="C647" s="15">
        <v>400000</v>
      </c>
      <c r="D647" s="12">
        <v>73.9</v>
      </c>
      <c r="E647" s="16">
        <f>D647*944</f>
        <v>69761.6</v>
      </c>
      <c r="F647" s="17">
        <f>C647/E647</f>
        <v>5.733813444645764</v>
      </c>
      <c r="G647" s="36"/>
    </row>
    <row r="648" spans="1:7" ht="12.75">
      <c r="A648" s="14"/>
      <c r="B648" s="11"/>
      <c r="C648" s="15"/>
      <c r="D648" s="12" t="s">
        <v>12</v>
      </c>
      <c r="E648" s="16"/>
      <c r="F648" s="17"/>
      <c r="G648" s="36"/>
    </row>
    <row r="649" spans="1:7" ht="12.75" customHeight="1">
      <c r="A649" s="6">
        <v>3</v>
      </c>
      <c r="B649" s="11" t="s">
        <v>13</v>
      </c>
      <c r="C649" s="12">
        <v>1838655</v>
      </c>
      <c r="D649" s="12">
        <v>19.3</v>
      </c>
      <c r="E649" s="16">
        <f>D649*944</f>
        <v>18219.2</v>
      </c>
      <c r="F649" s="17">
        <f>C649/E649</f>
        <v>100.91853648897866</v>
      </c>
      <c r="G649" s="36"/>
    </row>
    <row r="650" spans="1:7" ht="12.75">
      <c r="A650" s="6"/>
      <c r="B650" s="11"/>
      <c r="C650" s="12"/>
      <c r="D650" s="12" t="s">
        <v>12</v>
      </c>
      <c r="E650" s="16"/>
      <c r="F650" s="17"/>
      <c r="G650" s="36"/>
    </row>
    <row r="651" spans="1:7" ht="63.75" customHeight="1">
      <c r="A651" s="6">
        <v>4</v>
      </c>
      <c r="B651" s="11" t="s">
        <v>14</v>
      </c>
      <c r="C651" s="58">
        <v>50000</v>
      </c>
      <c r="D651" s="25" t="s">
        <v>15</v>
      </c>
      <c r="E651" s="18" t="s">
        <v>15</v>
      </c>
      <c r="F651" s="21" t="s">
        <v>15</v>
      </c>
      <c r="G651" s="36"/>
    </row>
    <row r="652" spans="1:7" ht="12.75">
      <c r="A652" s="6"/>
      <c r="B652" s="11"/>
      <c r="C652" s="58"/>
      <c r="D652" s="25"/>
      <c r="E652" s="18"/>
      <c r="F652" s="21"/>
      <c r="G652" s="36"/>
    </row>
    <row r="653" spans="1:7" ht="63.75" customHeight="1">
      <c r="A653" s="6">
        <v>5</v>
      </c>
      <c r="B653" s="11" t="s">
        <v>16</v>
      </c>
      <c r="C653" s="15">
        <v>98800</v>
      </c>
      <c r="D653" s="12">
        <v>12.9</v>
      </c>
      <c r="E653" s="16">
        <f>D653*944</f>
        <v>12177.6</v>
      </c>
      <c r="F653" s="17">
        <f>C653/E653</f>
        <v>8.113257127841282</v>
      </c>
      <c r="G653" s="36"/>
    </row>
    <row r="654" spans="1:7" ht="12.75">
      <c r="A654" s="6"/>
      <c r="B654" s="11"/>
      <c r="C654" s="15"/>
      <c r="D654" s="22" t="s">
        <v>12</v>
      </c>
      <c r="E654" s="16"/>
      <c r="F654" s="17"/>
      <c r="G654" s="36"/>
    </row>
    <row r="655" spans="1:7" ht="18.75" customHeight="1">
      <c r="A655" s="21">
        <v>6</v>
      </c>
      <c r="B655" s="23" t="s">
        <v>17</v>
      </c>
      <c r="C655" s="24">
        <v>160000</v>
      </c>
      <c r="D655" s="25">
        <f>C655*0.5666/10000</f>
        <v>9.0656</v>
      </c>
      <c r="E655" s="42">
        <f>D655*944</f>
        <v>8557.9264</v>
      </c>
      <c r="F655" s="17">
        <f>C655/E655</f>
        <v>18.696117788533446</v>
      </c>
      <c r="G655" s="36"/>
    </row>
    <row r="656" spans="1:7" ht="12.75">
      <c r="A656" s="21"/>
      <c r="B656" s="23"/>
      <c r="C656" s="24"/>
      <c r="D656" s="16" t="s">
        <v>12</v>
      </c>
      <c r="E656" s="42"/>
      <c r="F656" s="17"/>
      <c r="G656" s="36"/>
    </row>
    <row r="657" spans="1:7" ht="12.75">
      <c r="A657" s="26" t="s">
        <v>18</v>
      </c>
      <c r="B657" s="26"/>
      <c r="C657" s="26"/>
      <c r="D657" s="26"/>
      <c r="E657" s="26"/>
      <c r="F657" s="26"/>
      <c r="G657" s="36"/>
    </row>
  </sheetData>
  <sheetProtection selectLockedCells="1" selectUnlockedCells="1"/>
  <mergeCells count="1138">
    <mergeCell ref="A3:F3"/>
    <mergeCell ref="A4:F4"/>
    <mergeCell ref="A7:A8"/>
    <mergeCell ref="B7:B8"/>
    <mergeCell ref="C7:C8"/>
    <mergeCell ref="E7:E8"/>
    <mergeCell ref="F7:F8"/>
    <mergeCell ref="A9:A10"/>
    <mergeCell ref="B9:B10"/>
    <mergeCell ref="C9:C10"/>
    <mergeCell ref="E9:E10"/>
    <mergeCell ref="F9:F10"/>
    <mergeCell ref="A11:A12"/>
    <mergeCell ref="B11:B12"/>
    <mergeCell ref="C11:C12"/>
    <mergeCell ref="E11:E12"/>
    <mergeCell ref="F11:F12"/>
    <mergeCell ref="A13:A14"/>
    <mergeCell ref="B13:B14"/>
    <mergeCell ref="C13:C14"/>
    <mergeCell ref="D13:D14"/>
    <mergeCell ref="E13:E14"/>
    <mergeCell ref="F13:F14"/>
    <mergeCell ref="A15:A16"/>
    <mergeCell ref="B15:B16"/>
    <mergeCell ref="C15:C16"/>
    <mergeCell ref="E15:E16"/>
    <mergeCell ref="F15:F16"/>
    <mergeCell ref="A17:A18"/>
    <mergeCell ref="B17:B18"/>
    <mergeCell ref="C17:C18"/>
    <mergeCell ref="E17:E18"/>
    <mergeCell ref="F17:F18"/>
    <mergeCell ref="A23:F23"/>
    <mergeCell ref="A24:F24"/>
    <mergeCell ref="A27:A28"/>
    <mergeCell ref="B27:B28"/>
    <mergeCell ref="C27:C28"/>
    <mergeCell ref="E27:E28"/>
    <mergeCell ref="F27:F28"/>
    <mergeCell ref="A29:A30"/>
    <mergeCell ref="B29:B30"/>
    <mergeCell ref="C29:C30"/>
    <mergeCell ref="E29:E30"/>
    <mergeCell ref="F29:F30"/>
    <mergeCell ref="A31:A32"/>
    <mergeCell ref="B31:B32"/>
    <mergeCell ref="C31:C32"/>
    <mergeCell ref="E31:E32"/>
    <mergeCell ref="F31:F32"/>
    <mergeCell ref="A33:A34"/>
    <mergeCell ref="B33:B34"/>
    <mergeCell ref="C33:C34"/>
    <mergeCell ref="D33:D34"/>
    <mergeCell ref="E33:E34"/>
    <mergeCell ref="F33:F34"/>
    <mergeCell ref="A35:A36"/>
    <mergeCell ref="B35:B36"/>
    <mergeCell ref="C35:C36"/>
    <mergeCell ref="E35:E36"/>
    <mergeCell ref="F35:F36"/>
    <mergeCell ref="A37:A38"/>
    <mergeCell ref="B37:B38"/>
    <mergeCell ref="C37:C38"/>
    <mergeCell ref="E37:E38"/>
    <mergeCell ref="F37:F38"/>
    <mergeCell ref="A43:F43"/>
    <mergeCell ref="A44:F44"/>
    <mergeCell ref="A47:A48"/>
    <mergeCell ref="B47:B48"/>
    <mergeCell ref="C47:C48"/>
    <mergeCell ref="E47:E48"/>
    <mergeCell ref="F47:F48"/>
    <mergeCell ref="A49:A50"/>
    <mergeCell ref="B49:B50"/>
    <mergeCell ref="C49:C50"/>
    <mergeCell ref="E49:E50"/>
    <mergeCell ref="F49:F50"/>
    <mergeCell ref="A51:A52"/>
    <mergeCell ref="B51:B52"/>
    <mergeCell ref="C51:C52"/>
    <mergeCell ref="E51:E52"/>
    <mergeCell ref="F51:F52"/>
    <mergeCell ref="A53:A54"/>
    <mergeCell ref="B53:B54"/>
    <mergeCell ref="C53:C54"/>
    <mergeCell ref="D53:D54"/>
    <mergeCell ref="E53:E54"/>
    <mergeCell ref="F53:F54"/>
    <mergeCell ref="A55:A56"/>
    <mergeCell ref="B55:B56"/>
    <mergeCell ref="C55:C56"/>
    <mergeCell ref="E55:E56"/>
    <mergeCell ref="F55:F56"/>
    <mergeCell ref="A57:A58"/>
    <mergeCell ref="B57:B58"/>
    <mergeCell ref="C57:C58"/>
    <mergeCell ref="E57:E58"/>
    <mergeCell ref="F57:F58"/>
    <mergeCell ref="A62:F62"/>
    <mergeCell ref="A63:F63"/>
    <mergeCell ref="A66:A67"/>
    <mergeCell ref="B66:B67"/>
    <mergeCell ref="C66:C67"/>
    <mergeCell ref="E66:E67"/>
    <mergeCell ref="F66:F67"/>
    <mergeCell ref="A68:A69"/>
    <mergeCell ref="B68:B69"/>
    <mergeCell ref="C68:C69"/>
    <mergeCell ref="E68:E69"/>
    <mergeCell ref="F68:F69"/>
    <mergeCell ref="A70:A71"/>
    <mergeCell ref="B70:B71"/>
    <mergeCell ref="C70:C71"/>
    <mergeCell ref="E70:E71"/>
    <mergeCell ref="F70:F71"/>
    <mergeCell ref="A72:A73"/>
    <mergeCell ref="B72:B73"/>
    <mergeCell ref="C72:C73"/>
    <mergeCell ref="D72:D73"/>
    <mergeCell ref="E72:E73"/>
    <mergeCell ref="F72:F73"/>
    <mergeCell ref="A74:A75"/>
    <mergeCell ref="B74:B75"/>
    <mergeCell ref="C74:C75"/>
    <mergeCell ref="E74:E75"/>
    <mergeCell ref="F74:F75"/>
    <mergeCell ref="A76:A77"/>
    <mergeCell ref="B76:B77"/>
    <mergeCell ref="C76:C77"/>
    <mergeCell ref="E76:E77"/>
    <mergeCell ref="F76:F77"/>
    <mergeCell ref="A82:F82"/>
    <mergeCell ref="A83:F83"/>
    <mergeCell ref="A86:A87"/>
    <mergeCell ref="B86:B87"/>
    <mergeCell ref="C86:C87"/>
    <mergeCell ref="E86:E87"/>
    <mergeCell ref="F86:F87"/>
    <mergeCell ref="A88:A89"/>
    <mergeCell ref="B88:B89"/>
    <mergeCell ref="C88:C89"/>
    <mergeCell ref="E88:E89"/>
    <mergeCell ref="F88:F89"/>
    <mergeCell ref="A90:A91"/>
    <mergeCell ref="B90:B91"/>
    <mergeCell ref="C90:C91"/>
    <mergeCell ref="E90:E91"/>
    <mergeCell ref="F90:F91"/>
    <mergeCell ref="A92:A93"/>
    <mergeCell ref="B92:B93"/>
    <mergeCell ref="C92:C93"/>
    <mergeCell ref="D92:D93"/>
    <mergeCell ref="E92:E93"/>
    <mergeCell ref="F92:F93"/>
    <mergeCell ref="A94:A95"/>
    <mergeCell ref="B94:B95"/>
    <mergeCell ref="C94:C95"/>
    <mergeCell ref="E94:E95"/>
    <mergeCell ref="F94:F95"/>
    <mergeCell ref="A96:A97"/>
    <mergeCell ref="B96:B97"/>
    <mergeCell ref="C96:C97"/>
    <mergeCell ref="E96:E97"/>
    <mergeCell ref="F96:F97"/>
    <mergeCell ref="A102:F102"/>
    <mergeCell ref="A103:F103"/>
    <mergeCell ref="A106:A107"/>
    <mergeCell ref="B106:B107"/>
    <mergeCell ref="C106:C107"/>
    <mergeCell ref="E106:E107"/>
    <mergeCell ref="F106:F107"/>
    <mergeCell ref="A108:A109"/>
    <mergeCell ref="B108:B109"/>
    <mergeCell ref="C108:C109"/>
    <mergeCell ref="E108:E109"/>
    <mergeCell ref="F108:F109"/>
    <mergeCell ref="A110:A111"/>
    <mergeCell ref="B110:B111"/>
    <mergeCell ref="C110:C111"/>
    <mergeCell ref="E110:E111"/>
    <mergeCell ref="F110:F111"/>
    <mergeCell ref="A112:A113"/>
    <mergeCell ref="B112:B113"/>
    <mergeCell ref="C112:C113"/>
    <mergeCell ref="D112:D113"/>
    <mergeCell ref="E112:E113"/>
    <mergeCell ref="F112:F113"/>
    <mergeCell ref="A114:A115"/>
    <mergeCell ref="B114:B115"/>
    <mergeCell ref="C114:C115"/>
    <mergeCell ref="E114:E115"/>
    <mergeCell ref="F114:F115"/>
    <mergeCell ref="A116:A117"/>
    <mergeCell ref="B116:B117"/>
    <mergeCell ref="C116:C117"/>
    <mergeCell ref="E116:E117"/>
    <mergeCell ref="F116:F117"/>
    <mergeCell ref="A122:F122"/>
    <mergeCell ref="A123:F123"/>
    <mergeCell ref="A126:A127"/>
    <mergeCell ref="B126:B127"/>
    <mergeCell ref="C126:C127"/>
    <mergeCell ref="E126:E127"/>
    <mergeCell ref="F126:F127"/>
    <mergeCell ref="A128:A129"/>
    <mergeCell ref="B128:B129"/>
    <mergeCell ref="C128:C129"/>
    <mergeCell ref="E128:E129"/>
    <mergeCell ref="F128:F129"/>
    <mergeCell ref="A130:A131"/>
    <mergeCell ref="B130:B131"/>
    <mergeCell ref="C130:C131"/>
    <mergeCell ref="E130:E131"/>
    <mergeCell ref="F130:F131"/>
    <mergeCell ref="A132:A133"/>
    <mergeCell ref="B132:B133"/>
    <mergeCell ref="C132:C133"/>
    <mergeCell ref="D132:D133"/>
    <mergeCell ref="E132:E133"/>
    <mergeCell ref="F132:F133"/>
    <mergeCell ref="A134:A135"/>
    <mergeCell ref="B134:B135"/>
    <mergeCell ref="C134:C135"/>
    <mergeCell ref="E134:E135"/>
    <mergeCell ref="F134:F135"/>
    <mergeCell ref="A136:A137"/>
    <mergeCell ref="B136:B137"/>
    <mergeCell ref="C136:C137"/>
    <mergeCell ref="E136:E137"/>
    <mergeCell ref="F136:F137"/>
    <mergeCell ref="A142:F142"/>
    <mergeCell ref="A143:F143"/>
    <mergeCell ref="A146:A147"/>
    <mergeCell ref="B146:B147"/>
    <mergeCell ref="C146:C147"/>
    <mergeCell ref="E146:E147"/>
    <mergeCell ref="F146:F147"/>
    <mergeCell ref="A148:A149"/>
    <mergeCell ref="B148:B149"/>
    <mergeCell ref="C148:C149"/>
    <mergeCell ref="E148:E149"/>
    <mergeCell ref="F148:F149"/>
    <mergeCell ref="A150:A151"/>
    <mergeCell ref="B150:B151"/>
    <mergeCell ref="C150:C151"/>
    <mergeCell ref="E150:E151"/>
    <mergeCell ref="F150:F151"/>
    <mergeCell ref="A152:A153"/>
    <mergeCell ref="B152:B153"/>
    <mergeCell ref="C152:C153"/>
    <mergeCell ref="D152:D153"/>
    <mergeCell ref="E152:E153"/>
    <mergeCell ref="F152:F153"/>
    <mergeCell ref="A154:A155"/>
    <mergeCell ref="B154:B155"/>
    <mergeCell ref="C154:C155"/>
    <mergeCell ref="E154:E155"/>
    <mergeCell ref="F154:F155"/>
    <mergeCell ref="A156:A157"/>
    <mergeCell ref="B156:B157"/>
    <mergeCell ref="C156:C157"/>
    <mergeCell ref="E156:E157"/>
    <mergeCell ref="F156:F157"/>
    <mergeCell ref="A162:F162"/>
    <mergeCell ref="A163:F163"/>
    <mergeCell ref="A166:A167"/>
    <mergeCell ref="B166:B167"/>
    <mergeCell ref="C166:C167"/>
    <mergeCell ref="E166:E167"/>
    <mergeCell ref="F166:F167"/>
    <mergeCell ref="A168:A169"/>
    <mergeCell ref="B168:B169"/>
    <mergeCell ref="C168:C169"/>
    <mergeCell ref="E168:E169"/>
    <mergeCell ref="F168:F169"/>
    <mergeCell ref="A170:A171"/>
    <mergeCell ref="B170:B171"/>
    <mergeCell ref="C170:C171"/>
    <mergeCell ref="E170:E171"/>
    <mergeCell ref="F170:F171"/>
    <mergeCell ref="A172:A173"/>
    <mergeCell ref="B172:B173"/>
    <mergeCell ref="C172:C173"/>
    <mergeCell ref="D172:D173"/>
    <mergeCell ref="E172:E173"/>
    <mergeCell ref="F172:F173"/>
    <mergeCell ref="A174:A175"/>
    <mergeCell ref="B174:B175"/>
    <mergeCell ref="C174:C175"/>
    <mergeCell ref="E174:E175"/>
    <mergeCell ref="F174:F175"/>
    <mergeCell ref="A176:A177"/>
    <mergeCell ref="B176:B177"/>
    <mergeCell ref="C176:C177"/>
    <mergeCell ref="E176:E177"/>
    <mergeCell ref="F176:F177"/>
    <mergeCell ref="A182:F182"/>
    <mergeCell ref="A183:F183"/>
    <mergeCell ref="A186:A187"/>
    <mergeCell ref="B186:B187"/>
    <mergeCell ref="C186:C187"/>
    <mergeCell ref="E186:E187"/>
    <mergeCell ref="F186:F187"/>
    <mergeCell ref="A188:A189"/>
    <mergeCell ref="B188:B189"/>
    <mergeCell ref="C188:C189"/>
    <mergeCell ref="E188:E189"/>
    <mergeCell ref="F188:F189"/>
    <mergeCell ref="A190:A191"/>
    <mergeCell ref="B190:B191"/>
    <mergeCell ref="C190:C191"/>
    <mergeCell ref="E190:E191"/>
    <mergeCell ref="F190:F191"/>
    <mergeCell ref="A192:A193"/>
    <mergeCell ref="B192:B193"/>
    <mergeCell ref="C192:C193"/>
    <mergeCell ref="D192:D193"/>
    <mergeCell ref="E192:E193"/>
    <mergeCell ref="F192:F193"/>
    <mergeCell ref="A194:A195"/>
    <mergeCell ref="B194:B195"/>
    <mergeCell ref="C194:C195"/>
    <mergeCell ref="E194:E195"/>
    <mergeCell ref="F194:F195"/>
    <mergeCell ref="A196:A197"/>
    <mergeCell ref="B196:B197"/>
    <mergeCell ref="C196:C197"/>
    <mergeCell ref="E196:E197"/>
    <mergeCell ref="F196:F197"/>
    <mergeCell ref="A202:F202"/>
    <mergeCell ref="A203:F203"/>
    <mergeCell ref="A206:A207"/>
    <mergeCell ref="B206:B207"/>
    <mergeCell ref="C206:C207"/>
    <mergeCell ref="E206:E207"/>
    <mergeCell ref="F206:F207"/>
    <mergeCell ref="A208:A209"/>
    <mergeCell ref="B208:B209"/>
    <mergeCell ref="C208:C209"/>
    <mergeCell ref="E208:E209"/>
    <mergeCell ref="F208:F209"/>
    <mergeCell ref="A210:A211"/>
    <mergeCell ref="B210:B211"/>
    <mergeCell ref="C210:C211"/>
    <mergeCell ref="E210:E211"/>
    <mergeCell ref="F210:F211"/>
    <mergeCell ref="A212:A213"/>
    <mergeCell ref="B212:B213"/>
    <mergeCell ref="C212:C213"/>
    <mergeCell ref="D212:D213"/>
    <mergeCell ref="E212:E213"/>
    <mergeCell ref="F212:F213"/>
    <mergeCell ref="A214:A215"/>
    <mergeCell ref="B214:B215"/>
    <mergeCell ref="C214:C215"/>
    <mergeCell ref="E214:E215"/>
    <mergeCell ref="F214:F215"/>
    <mergeCell ref="A216:A217"/>
    <mergeCell ref="B216:B217"/>
    <mergeCell ref="C216:C217"/>
    <mergeCell ref="E216:E217"/>
    <mergeCell ref="F216:F217"/>
    <mergeCell ref="A222:F222"/>
    <mergeCell ref="A223:F223"/>
    <mergeCell ref="A226:A227"/>
    <mergeCell ref="B226:B227"/>
    <mergeCell ref="C226:C227"/>
    <mergeCell ref="E226:E227"/>
    <mergeCell ref="F226:F227"/>
    <mergeCell ref="A228:A229"/>
    <mergeCell ref="B228:B229"/>
    <mergeCell ref="C228:C229"/>
    <mergeCell ref="E228:E229"/>
    <mergeCell ref="F228:F229"/>
    <mergeCell ref="A230:A231"/>
    <mergeCell ref="B230:B231"/>
    <mergeCell ref="C230:C231"/>
    <mergeCell ref="E230:E231"/>
    <mergeCell ref="F230:F231"/>
    <mergeCell ref="A232:A233"/>
    <mergeCell ref="B232:B233"/>
    <mergeCell ref="C232:C233"/>
    <mergeCell ref="D232:D233"/>
    <mergeCell ref="E232:E233"/>
    <mergeCell ref="F232:F233"/>
    <mergeCell ref="A234:A235"/>
    <mergeCell ref="B234:B235"/>
    <mergeCell ref="C234:C235"/>
    <mergeCell ref="E234:E235"/>
    <mergeCell ref="F234:F235"/>
    <mergeCell ref="A236:A237"/>
    <mergeCell ref="B236:B237"/>
    <mergeCell ref="C236:C237"/>
    <mergeCell ref="E236:E237"/>
    <mergeCell ref="F236:F237"/>
    <mergeCell ref="A242:F242"/>
    <mergeCell ref="A243:F243"/>
    <mergeCell ref="A246:A247"/>
    <mergeCell ref="B246:B247"/>
    <mergeCell ref="C246:C247"/>
    <mergeCell ref="E246:E247"/>
    <mergeCell ref="F246:F247"/>
    <mergeCell ref="A248:A249"/>
    <mergeCell ref="B248:B249"/>
    <mergeCell ref="C248:C249"/>
    <mergeCell ref="E248:E249"/>
    <mergeCell ref="F248:F249"/>
    <mergeCell ref="A250:A251"/>
    <mergeCell ref="B250:B251"/>
    <mergeCell ref="C250:C251"/>
    <mergeCell ref="E250:E251"/>
    <mergeCell ref="F250:F251"/>
    <mergeCell ref="A252:A253"/>
    <mergeCell ref="B252:B253"/>
    <mergeCell ref="C252:C253"/>
    <mergeCell ref="D252:D253"/>
    <mergeCell ref="E252:E253"/>
    <mergeCell ref="F252:F253"/>
    <mergeCell ref="A254:A255"/>
    <mergeCell ref="B254:B255"/>
    <mergeCell ref="C254:C255"/>
    <mergeCell ref="E254:E255"/>
    <mergeCell ref="F254:F255"/>
    <mergeCell ref="A256:A257"/>
    <mergeCell ref="B256:B257"/>
    <mergeCell ref="C256:C257"/>
    <mergeCell ref="E256:E257"/>
    <mergeCell ref="F256:F257"/>
    <mergeCell ref="A262:F262"/>
    <mergeCell ref="A263:F263"/>
    <mergeCell ref="A266:A267"/>
    <mergeCell ref="B266:B267"/>
    <mergeCell ref="C266:C267"/>
    <mergeCell ref="E266:E267"/>
    <mergeCell ref="F266:F267"/>
    <mergeCell ref="A268:A269"/>
    <mergeCell ref="B268:B269"/>
    <mergeCell ref="C268:C269"/>
    <mergeCell ref="E268:E269"/>
    <mergeCell ref="F268:F269"/>
    <mergeCell ref="A270:A271"/>
    <mergeCell ref="B270:B271"/>
    <mergeCell ref="C270:C271"/>
    <mergeCell ref="E270:E271"/>
    <mergeCell ref="F270:F271"/>
    <mergeCell ref="A272:A273"/>
    <mergeCell ref="B272:B273"/>
    <mergeCell ref="C272:C273"/>
    <mergeCell ref="D272:D273"/>
    <mergeCell ref="E272:E273"/>
    <mergeCell ref="F272:F273"/>
    <mergeCell ref="A274:A275"/>
    <mergeCell ref="B274:B275"/>
    <mergeCell ref="C274:C275"/>
    <mergeCell ref="E274:E275"/>
    <mergeCell ref="F274:F275"/>
    <mergeCell ref="A276:A277"/>
    <mergeCell ref="B276:B277"/>
    <mergeCell ref="C276:C277"/>
    <mergeCell ref="E276:E277"/>
    <mergeCell ref="F276:F277"/>
    <mergeCell ref="A282:F282"/>
    <mergeCell ref="A283:F283"/>
    <mergeCell ref="A286:A287"/>
    <mergeCell ref="B286:B287"/>
    <mergeCell ref="C286:C287"/>
    <mergeCell ref="E286:E287"/>
    <mergeCell ref="F286:F287"/>
    <mergeCell ref="A288:A289"/>
    <mergeCell ref="B288:B289"/>
    <mergeCell ref="C288:C289"/>
    <mergeCell ref="E288:E289"/>
    <mergeCell ref="F288:F289"/>
    <mergeCell ref="A290:A291"/>
    <mergeCell ref="B290:B291"/>
    <mergeCell ref="C290:C291"/>
    <mergeCell ref="E290:E291"/>
    <mergeCell ref="F290:F291"/>
    <mergeCell ref="A292:A293"/>
    <mergeCell ref="B292:B293"/>
    <mergeCell ref="C292:C293"/>
    <mergeCell ref="D292:D293"/>
    <mergeCell ref="E292:E293"/>
    <mergeCell ref="F292:F293"/>
    <mergeCell ref="A294:A295"/>
    <mergeCell ref="B294:B295"/>
    <mergeCell ref="C294:C295"/>
    <mergeCell ref="E294:E295"/>
    <mergeCell ref="F294:F295"/>
    <mergeCell ref="A296:A297"/>
    <mergeCell ref="B296:B297"/>
    <mergeCell ref="C296:C297"/>
    <mergeCell ref="E296:E297"/>
    <mergeCell ref="F296:F297"/>
    <mergeCell ref="A302:F302"/>
    <mergeCell ref="A303:F303"/>
    <mergeCell ref="A306:A307"/>
    <mergeCell ref="B306:B307"/>
    <mergeCell ref="C306:C307"/>
    <mergeCell ref="E306:E307"/>
    <mergeCell ref="F306:F307"/>
    <mergeCell ref="A308:A309"/>
    <mergeCell ref="B308:B309"/>
    <mergeCell ref="C308:C309"/>
    <mergeCell ref="E308:E309"/>
    <mergeCell ref="F308:F309"/>
    <mergeCell ref="A310:A311"/>
    <mergeCell ref="B310:B311"/>
    <mergeCell ref="C310:C311"/>
    <mergeCell ref="E310:E311"/>
    <mergeCell ref="F310:F311"/>
    <mergeCell ref="A312:A313"/>
    <mergeCell ref="B312:B313"/>
    <mergeCell ref="C312:C313"/>
    <mergeCell ref="D312:D313"/>
    <mergeCell ref="E312:E313"/>
    <mergeCell ref="F312:F313"/>
    <mergeCell ref="A314:A315"/>
    <mergeCell ref="B314:B315"/>
    <mergeCell ref="C314:C315"/>
    <mergeCell ref="E314:E315"/>
    <mergeCell ref="F314:F315"/>
    <mergeCell ref="A316:A317"/>
    <mergeCell ref="B316:B317"/>
    <mergeCell ref="C316:C317"/>
    <mergeCell ref="E316:E317"/>
    <mergeCell ref="F316:F317"/>
    <mergeCell ref="A322:F322"/>
    <mergeCell ref="A323:F323"/>
    <mergeCell ref="A326:A327"/>
    <mergeCell ref="B326:B327"/>
    <mergeCell ref="C326:C327"/>
    <mergeCell ref="E326:E327"/>
    <mergeCell ref="F326:F327"/>
    <mergeCell ref="A328:A329"/>
    <mergeCell ref="B328:B329"/>
    <mergeCell ref="C328:C329"/>
    <mergeCell ref="E328:E329"/>
    <mergeCell ref="F328:F329"/>
    <mergeCell ref="A330:A331"/>
    <mergeCell ref="B330:B331"/>
    <mergeCell ref="C330:C331"/>
    <mergeCell ref="E330:E331"/>
    <mergeCell ref="F330:F331"/>
    <mergeCell ref="A332:A333"/>
    <mergeCell ref="B332:B333"/>
    <mergeCell ref="C332:C333"/>
    <mergeCell ref="D332:D333"/>
    <mergeCell ref="E332:E333"/>
    <mergeCell ref="F332:F333"/>
    <mergeCell ref="A334:A335"/>
    <mergeCell ref="B334:B335"/>
    <mergeCell ref="C334:C335"/>
    <mergeCell ref="E334:E335"/>
    <mergeCell ref="F334:F335"/>
    <mergeCell ref="A336:A337"/>
    <mergeCell ref="B336:B337"/>
    <mergeCell ref="C336:C337"/>
    <mergeCell ref="E336:E337"/>
    <mergeCell ref="F336:F337"/>
    <mergeCell ref="A342:F342"/>
    <mergeCell ref="A343:F343"/>
    <mergeCell ref="A346:A347"/>
    <mergeCell ref="B346:B347"/>
    <mergeCell ref="C346:C347"/>
    <mergeCell ref="E346:E347"/>
    <mergeCell ref="F346:F347"/>
    <mergeCell ref="A348:A349"/>
    <mergeCell ref="B348:B349"/>
    <mergeCell ref="C348:C349"/>
    <mergeCell ref="E348:E349"/>
    <mergeCell ref="F348:F349"/>
    <mergeCell ref="A350:A351"/>
    <mergeCell ref="B350:B351"/>
    <mergeCell ref="C350:C351"/>
    <mergeCell ref="E350:E351"/>
    <mergeCell ref="F350:F351"/>
    <mergeCell ref="A352:A353"/>
    <mergeCell ref="B352:B353"/>
    <mergeCell ref="C352:C353"/>
    <mergeCell ref="D352:D353"/>
    <mergeCell ref="E352:E353"/>
    <mergeCell ref="F352:F353"/>
    <mergeCell ref="A354:A355"/>
    <mergeCell ref="B354:B355"/>
    <mergeCell ref="C354:C355"/>
    <mergeCell ref="E354:E355"/>
    <mergeCell ref="F354:F355"/>
    <mergeCell ref="A356:A357"/>
    <mergeCell ref="B356:B357"/>
    <mergeCell ref="C356:C357"/>
    <mergeCell ref="E356:E357"/>
    <mergeCell ref="F356:F357"/>
    <mergeCell ref="A362:F362"/>
    <mergeCell ref="A363:F363"/>
    <mergeCell ref="A366:A367"/>
    <mergeCell ref="B366:B367"/>
    <mergeCell ref="C366:C367"/>
    <mergeCell ref="E366:E367"/>
    <mergeCell ref="F366:F367"/>
    <mergeCell ref="A368:A369"/>
    <mergeCell ref="B368:B369"/>
    <mergeCell ref="C368:C369"/>
    <mergeCell ref="E368:E369"/>
    <mergeCell ref="F368:F369"/>
    <mergeCell ref="A370:A371"/>
    <mergeCell ref="B370:B371"/>
    <mergeCell ref="C370:C371"/>
    <mergeCell ref="E370:E371"/>
    <mergeCell ref="F370:F371"/>
    <mergeCell ref="A372:A373"/>
    <mergeCell ref="B372:B373"/>
    <mergeCell ref="C372:C373"/>
    <mergeCell ref="D372:D373"/>
    <mergeCell ref="E372:E373"/>
    <mergeCell ref="F372:F373"/>
    <mergeCell ref="A374:A375"/>
    <mergeCell ref="B374:B375"/>
    <mergeCell ref="C374:C375"/>
    <mergeCell ref="E374:E375"/>
    <mergeCell ref="F374:F375"/>
    <mergeCell ref="A376:A377"/>
    <mergeCell ref="B376:B377"/>
    <mergeCell ref="C376:C377"/>
    <mergeCell ref="E376:E377"/>
    <mergeCell ref="F376:F377"/>
    <mergeCell ref="A382:F382"/>
    <mergeCell ref="A383:F383"/>
    <mergeCell ref="A386:A387"/>
    <mergeCell ref="B386:B387"/>
    <mergeCell ref="C386:C387"/>
    <mergeCell ref="E386:E387"/>
    <mergeCell ref="F386:F387"/>
    <mergeCell ref="A388:A389"/>
    <mergeCell ref="B388:B389"/>
    <mergeCell ref="C388:C389"/>
    <mergeCell ref="E388:E389"/>
    <mergeCell ref="F388:F389"/>
    <mergeCell ref="A390:A391"/>
    <mergeCell ref="B390:B391"/>
    <mergeCell ref="C390:C391"/>
    <mergeCell ref="E390:E391"/>
    <mergeCell ref="F390:F391"/>
    <mergeCell ref="A392:A393"/>
    <mergeCell ref="B392:B393"/>
    <mergeCell ref="C392:C393"/>
    <mergeCell ref="D392:D393"/>
    <mergeCell ref="E392:E393"/>
    <mergeCell ref="F392:F393"/>
    <mergeCell ref="A394:A395"/>
    <mergeCell ref="B394:B395"/>
    <mergeCell ref="C394:C395"/>
    <mergeCell ref="E394:E395"/>
    <mergeCell ref="F394:F395"/>
    <mergeCell ref="A396:A397"/>
    <mergeCell ref="B396:B397"/>
    <mergeCell ref="C396:C397"/>
    <mergeCell ref="E396:E397"/>
    <mergeCell ref="F396:F397"/>
    <mergeCell ref="A404:F404"/>
    <mergeCell ref="A405:F405"/>
    <mergeCell ref="A408:A409"/>
    <mergeCell ref="B408:B409"/>
    <mergeCell ref="C408:C409"/>
    <mergeCell ref="E408:E409"/>
    <mergeCell ref="F408:F409"/>
    <mergeCell ref="A410:A411"/>
    <mergeCell ref="B410:B411"/>
    <mergeCell ref="C410:C411"/>
    <mergeCell ref="E410:E411"/>
    <mergeCell ref="F410:F411"/>
    <mergeCell ref="A412:A413"/>
    <mergeCell ref="B412:B413"/>
    <mergeCell ref="C412:C413"/>
    <mergeCell ref="E412:E413"/>
    <mergeCell ref="F412:F413"/>
    <mergeCell ref="A414:A415"/>
    <mergeCell ref="B414:B415"/>
    <mergeCell ref="C414:C415"/>
    <mergeCell ref="D414:D415"/>
    <mergeCell ref="E414:E415"/>
    <mergeCell ref="F414:F415"/>
    <mergeCell ref="A416:A417"/>
    <mergeCell ref="B416:B417"/>
    <mergeCell ref="C416:C417"/>
    <mergeCell ref="E416:E417"/>
    <mergeCell ref="F416:F417"/>
    <mergeCell ref="A418:A419"/>
    <mergeCell ref="B418:B419"/>
    <mergeCell ref="C418:C419"/>
    <mergeCell ref="E418:E419"/>
    <mergeCell ref="F418:F419"/>
    <mergeCell ref="A424:F424"/>
    <mergeCell ref="A425:F425"/>
    <mergeCell ref="A428:A429"/>
    <mergeCell ref="B428:B429"/>
    <mergeCell ref="C428:C429"/>
    <mergeCell ref="E428:E429"/>
    <mergeCell ref="F428:F429"/>
    <mergeCell ref="A430:A431"/>
    <mergeCell ref="B430:B431"/>
    <mergeCell ref="C430:C431"/>
    <mergeCell ref="E430:E431"/>
    <mergeCell ref="F430:F431"/>
    <mergeCell ref="A432:A433"/>
    <mergeCell ref="B432:B433"/>
    <mergeCell ref="C432:C433"/>
    <mergeCell ref="E432:E433"/>
    <mergeCell ref="F432:F433"/>
    <mergeCell ref="A434:A435"/>
    <mergeCell ref="B434:B435"/>
    <mergeCell ref="C434:C435"/>
    <mergeCell ref="D434:D435"/>
    <mergeCell ref="E434:E435"/>
    <mergeCell ref="F434:F435"/>
    <mergeCell ref="A436:A437"/>
    <mergeCell ref="B436:B437"/>
    <mergeCell ref="C436:C437"/>
    <mergeCell ref="E436:E437"/>
    <mergeCell ref="F436:F437"/>
    <mergeCell ref="A438:A439"/>
    <mergeCell ref="B438:B439"/>
    <mergeCell ref="C438:C439"/>
    <mergeCell ref="E438:E439"/>
    <mergeCell ref="F438:F439"/>
    <mergeCell ref="A444:F444"/>
    <mergeCell ref="A445:F445"/>
    <mergeCell ref="A448:A449"/>
    <mergeCell ref="B448:B449"/>
    <mergeCell ref="C448:C449"/>
    <mergeCell ref="E448:E449"/>
    <mergeCell ref="F448:F449"/>
    <mergeCell ref="A450:A451"/>
    <mergeCell ref="B450:B451"/>
    <mergeCell ref="C450:C451"/>
    <mergeCell ref="E450:E451"/>
    <mergeCell ref="F450:F451"/>
    <mergeCell ref="A452:A453"/>
    <mergeCell ref="B452:B453"/>
    <mergeCell ref="C452:C453"/>
    <mergeCell ref="E452:E453"/>
    <mergeCell ref="F452:F453"/>
    <mergeCell ref="A454:A455"/>
    <mergeCell ref="B454:B455"/>
    <mergeCell ref="C454:C455"/>
    <mergeCell ref="D454:D455"/>
    <mergeCell ref="E454:E455"/>
    <mergeCell ref="F454:F455"/>
    <mergeCell ref="A456:A457"/>
    <mergeCell ref="B456:B457"/>
    <mergeCell ref="C456:C457"/>
    <mergeCell ref="E456:E457"/>
    <mergeCell ref="F456:F457"/>
    <mergeCell ref="A458:A459"/>
    <mergeCell ref="B458:B459"/>
    <mergeCell ref="C458:C459"/>
    <mergeCell ref="E458:E459"/>
    <mergeCell ref="F458:F459"/>
    <mergeCell ref="A464:F464"/>
    <mergeCell ref="A465:F465"/>
    <mergeCell ref="A468:A469"/>
    <mergeCell ref="B468:B469"/>
    <mergeCell ref="C468:C469"/>
    <mergeCell ref="E468:E469"/>
    <mergeCell ref="F468:F469"/>
    <mergeCell ref="A470:A471"/>
    <mergeCell ref="B470:B471"/>
    <mergeCell ref="C470:C471"/>
    <mergeCell ref="E470:E471"/>
    <mergeCell ref="F470:F471"/>
    <mergeCell ref="A472:A473"/>
    <mergeCell ref="B472:B473"/>
    <mergeCell ref="C472:C473"/>
    <mergeCell ref="E472:E473"/>
    <mergeCell ref="F472:F473"/>
    <mergeCell ref="A474:A475"/>
    <mergeCell ref="B474:B475"/>
    <mergeCell ref="C474:C475"/>
    <mergeCell ref="D474:D475"/>
    <mergeCell ref="E474:E475"/>
    <mergeCell ref="F474:F475"/>
    <mergeCell ref="A476:A477"/>
    <mergeCell ref="B476:B477"/>
    <mergeCell ref="C476:C477"/>
    <mergeCell ref="E476:E477"/>
    <mergeCell ref="F476:F477"/>
    <mergeCell ref="A478:A479"/>
    <mergeCell ref="B478:B479"/>
    <mergeCell ref="C478:C479"/>
    <mergeCell ref="E478:E479"/>
    <mergeCell ref="F478:F479"/>
    <mergeCell ref="A484:F484"/>
    <mergeCell ref="A485:F485"/>
    <mergeCell ref="A488:A489"/>
    <mergeCell ref="B488:B489"/>
    <mergeCell ref="C488:C489"/>
    <mergeCell ref="E488:E489"/>
    <mergeCell ref="F488:F489"/>
    <mergeCell ref="A490:A491"/>
    <mergeCell ref="B490:B491"/>
    <mergeCell ref="C490:C491"/>
    <mergeCell ref="E490:E491"/>
    <mergeCell ref="F490:F491"/>
    <mergeCell ref="A492:A493"/>
    <mergeCell ref="B492:B493"/>
    <mergeCell ref="C492:C493"/>
    <mergeCell ref="E492:E493"/>
    <mergeCell ref="F492:F493"/>
    <mergeCell ref="A494:A495"/>
    <mergeCell ref="B494:B495"/>
    <mergeCell ref="C494:C495"/>
    <mergeCell ref="D494:D495"/>
    <mergeCell ref="E494:E495"/>
    <mergeCell ref="F494:F495"/>
    <mergeCell ref="A496:A497"/>
    <mergeCell ref="B496:B497"/>
    <mergeCell ref="C496:C497"/>
    <mergeCell ref="E496:E497"/>
    <mergeCell ref="F496:F497"/>
    <mergeCell ref="A498:A499"/>
    <mergeCell ref="B498:B499"/>
    <mergeCell ref="C498:C499"/>
    <mergeCell ref="E498:E499"/>
    <mergeCell ref="F498:F499"/>
    <mergeCell ref="A504:F504"/>
    <mergeCell ref="A505:F505"/>
    <mergeCell ref="A508:A509"/>
    <mergeCell ref="B508:B509"/>
    <mergeCell ref="C508:C509"/>
    <mergeCell ref="E508:E509"/>
    <mergeCell ref="F508:F509"/>
    <mergeCell ref="A510:A511"/>
    <mergeCell ref="B510:B511"/>
    <mergeCell ref="C510:C511"/>
    <mergeCell ref="E510:E511"/>
    <mergeCell ref="F510:F511"/>
    <mergeCell ref="A512:A513"/>
    <mergeCell ref="B512:B513"/>
    <mergeCell ref="C512:C513"/>
    <mergeCell ref="E512:E513"/>
    <mergeCell ref="F512:F513"/>
    <mergeCell ref="A514:A515"/>
    <mergeCell ref="B514:B515"/>
    <mergeCell ref="C514:C515"/>
    <mergeCell ref="D514:D515"/>
    <mergeCell ref="E514:E515"/>
    <mergeCell ref="F514:F515"/>
    <mergeCell ref="A516:A517"/>
    <mergeCell ref="B516:B517"/>
    <mergeCell ref="C516:C517"/>
    <mergeCell ref="E516:E517"/>
    <mergeCell ref="F516:F517"/>
    <mergeCell ref="A518:A519"/>
    <mergeCell ref="B518:B519"/>
    <mergeCell ref="C518:C519"/>
    <mergeCell ref="E518:E519"/>
    <mergeCell ref="F518:F519"/>
    <mergeCell ref="A524:F524"/>
    <mergeCell ref="A525:F525"/>
    <mergeCell ref="A528:A529"/>
    <mergeCell ref="B528:B529"/>
    <mergeCell ref="C528:C529"/>
    <mergeCell ref="E528:E529"/>
    <mergeCell ref="F528:F529"/>
    <mergeCell ref="A530:A531"/>
    <mergeCell ref="B530:B531"/>
    <mergeCell ref="C530:C531"/>
    <mergeCell ref="E530:E531"/>
    <mergeCell ref="F530:F531"/>
    <mergeCell ref="A532:A533"/>
    <mergeCell ref="B532:B533"/>
    <mergeCell ref="C532:C533"/>
    <mergeCell ref="E532:E533"/>
    <mergeCell ref="F532:F533"/>
    <mergeCell ref="A534:A535"/>
    <mergeCell ref="B534:B535"/>
    <mergeCell ref="C534:C535"/>
    <mergeCell ref="D534:D535"/>
    <mergeCell ref="E534:E535"/>
    <mergeCell ref="F534:F535"/>
    <mergeCell ref="A536:A537"/>
    <mergeCell ref="B536:B537"/>
    <mergeCell ref="C536:C537"/>
    <mergeCell ref="E536:E537"/>
    <mergeCell ref="F536:F537"/>
    <mergeCell ref="A538:A539"/>
    <mergeCell ref="B538:B539"/>
    <mergeCell ref="C538:C539"/>
    <mergeCell ref="E538:E539"/>
    <mergeCell ref="F538:F539"/>
    <mergeCell ref="A544:F544"/>
    <mergeCell ref="A545:F545"/>
    <mergeCell ref="A548:A549"/>
    <mergeCell ref="B548:B549"/>
    <mergeCell ref="C548:C549"/>
    <mergeCell ref="E548:E549"/>
    <mergeCell ref="F548:F549"/>
    <mergeCell ref="A550:A551"/>
    <mergeCell ref="B550:B551"/>
    <mergeCell ref="C550:C551"/>
    <mergeCell ref="E550:E551"/>
    <mergeCell ref="F550:F551"/>
    <mergeCell ref="A552:A553"/>
    <mergeCell ref="B552:B553"/>
    <mergeCell ref="C552:C553"/>
    <mergeCell ref="E552:E553"/>
    <mergeCell ref="F552:F553"/>
    <mergeCell ref="A554:A555"/>
    <mergeCell ref="B554:B555"/>
    <mergeCell ref="C554:C555"/>
    <mergeCell ref="D554:D555"/>
    <mergeCell ref="E554:E555"/>
    <mergeCell ref="F554:F555"/>
    <mergeCell ref="A556:A557"/>
    <mergeCell ref="B556:B557"/>
    <mergeCell ref="C556:C557"/>
    <mergeCell ref="E556:E557"/>
    <mergeCell ref="F556:F557"/>
    <mergeCell ref="A558:A559"/>
    <mergeCell ref="B558:B559"/>
    <mergeCell ref="C558:C559"/>
    <mergeCell ref="E558:E559"/>
    <mergeCell ref="F558:F559"/>
    <mergeCell ref="A564:F564"/>
    <mergeCell ref="A565:F565"/>
    <mergeCell ref="I567:J567"/>
    <mergeCell ref="K567:L567"/>
    <mergeCell ref="M567:N567"/>
    <mergeCell ref="O567:P567"/>
    <mergeCell ref="Q567:R567"/>
    <mergeCell ref="S567:T567"/>
    <mergeCell ref="U567:V567"/>
    <mergeCell ref="A568:A569"/>
    <mergeCell ref="B568:B569"/>
    <mergeCell ref="C568:C569"/>
    <mergeCell ref="E568:E569"/>
    <mergeCell ref="F568:F569"/>
    <mergeCell ref="I568:I569"/>
    <mergeCell ref="K568:K569"/>
    <mergeCell ref="M568:M569"/>
    <mergeCell ref="O568:O569"/>
    <mergeCell ref="Q568:Q569"/>
    <mergeCell ref="S568:S569"/>
    <mergeCell ref="U568:U569"/>
    <mergeCell ref="A570:A571"/>
    <mergeCell ref="B570:B571"/>
    <mergeCell ref="C570:C571"/>
    <mergeCell ref="E570:E571"/>
    <mergeCell ref="F570:F571"/>
    <mergeCell ref="I570:I571"/>
    <mergeCell ref="K570:K571"/>
    <mergeCell ref="M570:M571"/>
    <mergeCell ref="O570:O571"/>
    <mergeCell ref="Q570:Q571"/>
    <mergeCell ref="S570:S571"/>
    <mergeCell ref="U570:U571"/>
    <mergeCell ref="A572:A573"/>
    <mergeCell ref="B572:B573"/>
    <mergeCell ref="C572:C573"/>
    <mergeCell ref="E572:E573"/>
    <mergeCell ref="F572:F573"/>
    <mergeCell ref="I572:I573"/>
    <mergeCell ref="K572:K573"/>
    <mergeCell ref="M572:M573"/>
    <mergeCell ref="O572:O573"/>
    <mergeCell ref="Q572:Q573"/>
    <mergeCell ref="S572:S573"/>
    <mergeCell ref="U572:U573"/>
    <mergeCell ref="A574:A575"/>
    <mergeCell ref="B574:B575"/>
    <mergeCell ref="C574:C575"/>
    <mergeCell ref="D574:D575"/>
    <mergeCell ref="E574:E575"/>
    <mergeCell ref="F574:F575"/>
    <mergeCell ref="I574:I575"/>
    <mergeCell ref="K574:K575"/>
    <mergeCell ref="M574:M575"/>
    <mergeCell ref="O574:O575"/>
    <mergeCell ref="Q574:Q575"/>
    <mergeCell ref="S574:S575"/>
    <mergeCell ref="U574:U575"/>
    <mergeCell ref="A576:A577"/>
    <mergeCell ref="B576:B577"/>
    <mergeCell ref="C576:C577"/>
    <mergeCell ref="E576:E577"/>
    <mergeCell ref="F576:F577"/>
    <mergeCell ref="I576:I577"/>
    <mergeCell ref="K576:K577"/>
    <mergeCell ref="M576:M577"/>
    <mergeCell ref="O576:O577"/>
    <mergeCell ref="Q576:Q577"/>
    <mergeCell ref="S576:S577"/>
    <mergeCell ref="U576:U577"/>
    <mergeCell ref="A578:A579"/>
    <mergeCell ref="B578:B579"/>
    <mergeCell ref="C578:C579"/>
    <mergeCell ref="E578:E579"/>
    <mergeCell ref="F578:F579"/>
    <mergeCell ref="A584:F584"/>
    <mergeCell ref="A585:F585"/>
    <mergeCell ref="A588:A589"/>
    <mergeCell ref="B588:B589"/>
    <mergeCell ref="C588:C589"/>
    <mergeCell ref="E588:E589"/>
    <mergeCell ref="F588:F589"/>
    <mergeCell ref="I588:I589"/>
    <mergeCell ref="M588:M589"/>
    <mergeCell ref="O588:O589"/>
    <mergeCell ref="A590:A591"/>
    <mergeCell ref="B590:B591"/>
    <mergeCell ref="C590:C591"/>
    <mergeCell ref="E590:E591"/>
    <mergeCell ref="F590:F591"/>
    <mergeCell ref="I590:I591"/>
    <mergeCell ref="M590:M591"/>
    <mergeCell ref="O590:O591"/>
    <mergeCell ref="A592:A593"/>
    <mergeCell ref="B592:B593"/>
    <mergeCell ref="C592:C593"/>
    <mergeCell ref="E592:E593"/>
    <mergeCell ref="F592:F593"/>
    <mergeCell ref="I592:I593"/>
    <mergeCell ref="M592:M593"/>
    <mergeCell ref="O592:O593"/>
    <mergeCell ref="A594:A595"/>
    <mergeCell ref="B594:B595"/>
    <mergeCell ref="C594:C595"/>
    <mergeCell ref="D594:D595"/>
    <mergeCell ref="E594:E595"/>
    <mergeCell ref="F594:F595"/>
    <mergeCell ref="I594:I595"/>
    <mergeCell ref="K594:K595"/>
    <mergeCell ref="M594:M595"/>
    <mergeCell ref="O594:O595"/>
    <mergeCell ref="A596:A597"/>
    <mergeCell ref="B596:B597"/>
    <mergeCell ref="C596:C597"/>
    <mergeCell ref="E596:E597"/>
    <mergeCell ref="F596:F597"/>
    <mergeCell ref="I596:I597"/>
    <mergeCell ref="K596:K597"/>
    <mergeCell ref="M596:M597"/>
    <mergeCell ref="O596:O597"/>
    <mergeCell ref="A598:A599"/>
    <mergeCell ref="B598:B599"/>
    <mergeCell ref="C598:C599"/>
    <mergeCell ref="E598:E599"/>
    <mergeCell ref="F598:F599"/>
    <mergeCell ref="A605:F605"/>
    <mergeCell ref="A606:F606"/>
    <mergeCell ref="A609:A610"/>
    <mergeCell ref="B609:B610"/>
    <mergeCell ref="C609:C610"/>
    <mergeCell ref="E609:E610"/>
    <mergeCell ref="F609:F610"/>
    <mergeCell ref="A611:A612"/>
    <mergeCell ref="B611:B612"/>
    <mergeCell ref="C611:C612"/>
    <mergeCell ref="E611:E612"/>
    <mergeCell ref="F611:F612"/>
    <mergeCell ref="A613:A614"/>
    <mergeCell ref="B613:B614"/>
    <mergeCell ref="C613:C614"/>
    <mergeCell ref="D613:D614"/>
    <mergeCell ref="E613:E614"/>
    <mergeCell ref="F613:F614"/>
    <mergeCell ref="A615:A616"/>
    <mergeCell ref="B615:B616"/>
    <mergeCell ref="C615:C616"/>
    <mergeCell ref="E615:E616"/>
    <mergeCell ref="F615:F616"/>
    <mergeCell ref="A621:F621"/>
    <mergeCell ref="A622:F622"/>
    <mergeCell ref="A625:A626"/>
    <mergeCell ref="B625:B626"/>
    <mergeCell ref="C625:C626"/>
    <mergeCell ref="E625:E626"/>
    <mergeCell ref="F625:F626"/>
    <mergeCell ref="A627:A628"/>
    <mergeCell ref="B627:B628"/>
    <mergeCell ref="C627:C628"/>
    <mergeCell ref="E627:E628"/>
    <mergeCell ref="F627:F628"/>
    <mergeCell ref="A629:A630"/>
    <mergeCell ref="B629:B630"/>
    <mergeCell ref="C629:C630"/>
    <mergeCell ref="E629:E630"/>
    <mergeCell ref="F629:F630"/>
    <mergeCell ref="A631:A632"/>
    <mergeCell ref="B631:B632"/>
    <mergeCell ref="C631:C632"/>
    <mergeCell ref="D631:D632"/>
    <mergeCell ref="E631:E632"/>
    <mergeCell ref="F631:F632"/>
    <mergeCell ref="A633:A634"/>
    <mergeCell ref="B633:B634"/>
    <mergeCell ref="C633:C634"/>
    <mergeCell ref="E633:E634"/>
    <mergeCell ref="F633:F634"/>
    <mergeCell ref="A635:A636"/>
    <mergeCell ref="B635:B636"/>
    <mergeCell ref="C635:C636"/>
    <mergeCell ref="E635:E636"/>
    <mergeCell ref="F635:F636"/>
    <mergeCell ref="A641:F641"/>
    <mergeCell ref="A642:F642"/>
    <mergeCell ref="A645:A646"/>
    <mergeCell ref="B645:B646"/>
    <mergeCell ref="C645:C646"/>
    <mergeCell ref="E645:E646"/>
    <mergeCell ref="F645:F646"/>
    <mergeCell ref="A647:A648"/>
    <mergeCell ref="B647:B648"/>
    <mergeCell ref="C647:C648"/>
    <mergeCell ref="E647:E648"/>
    <mergeCell ref="F647:F648"/>
    <mergeCell ref="A649:A650"/>
    <mergeCell ref="B649:B650"/>
    <mergeCell ref="C649:C650"/>
    <mergeCell ref="E649:E650"/>
    <mergeCell ref="F649:F650"/>
    <mergeCell ref="A651:A652"/>
    <mergeCell ref="B651:B652"/>
    <mergeCell ref="C651:C652"/>
    <mergeCell ref="D651:D652"/>
    <mergeCell ref="E651:E652"/>
    <mergeCell ref="F651:F652"/>
    <mergeCell ref="A653:A654"/>
    <mergeCell ref="B653:B654"/>
    <mergeCell ref="C653:C654"/>
    <mergeCell ref="E653:E654"/>
    <mergeCell ref="F653:F654"/>
    <mergeCell ref="A655:A656"/>
    <mergeCell ref="B655:B656"/>
    <mergeCell ref="C655:C656"/>
    <mergeCell ref="E655:E656"/>
    <mergeCell ref="F655:F65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activeCellId="33" sqref="A4 A24 A44 A63 A83 A103 A123 A143 A163 A183 A203 A223 A243 A263 A283 A303 A323 A343 A363 A383 A405 A425 A445 A465 A485 A505 A525 A545 A565 A585 A606 A622 A642 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activeCellId="33" sqref="A4 A24 A44 A63 A83 A103 A123 A143 A163 A183 A203 A223 A243 A263 A283 A303 A323 A343 A363 A383 A405 A425 A445 A465 A485 A505 A525 A545 A565 A585 A606 A622 A642 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2014-04-18T12:47:22Z</dcterms:modified>
  <cp:category/>
  <cp:version/>
  <cp:contentType/>
  <cp:contentStatus/>
  <cp:revision>1</cp:revision>
</cp:coreProperties>
</file>